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kevincayley/Documents/"/>
    </mc:Choice>
  </mc:AlternateContent>
  <xr:revisionPtr revIDLastSave="0" documentId="13_ncr:1_{F0141CAF-45DC-864C-9087-A4F67AD4C35C}" xr6:coauthVersionLast="47" xr6:coauthVersionMax="47" xr10:uidLastSave="{00000000-0000-0000-0000-000000000000}"/>
  <bookViews>
    <workbookView xWindow="0" yWindow="480" windowWidth="28800" windowHeight="17520" xr2:uid="{00000000-000D-0000-FFFF-FFFF00000000}"/>
  </bookViews>
  <sheets>
    <sheet name="LED BAR WORKINGS" sheetId="6" r:id="rId1"/>
    <sheet name="Current" sheetId="4" state="hidden" r:id="rId2"/>
    <sheet name="Sheet2" sheetId="2" r:id="rId3"/>
    <sheet name="Sheet3" sheetId="3" r:id="rId4"/>
  </sheets>
  <definedNames>
    <definedName name="_xlnm.Print_Area" localSheetId="1">Current!$A$1:$P$138</definedName>
    <definedName name="_xlnm.Print_Area" localSheetId="0">'LED BAR WORKINGS'!$A$1:$Q$29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6" l="1"/>
  <c r="M19" i="6" s="1"/>
  <c r="K15" i="6"/>
  <c r="M15" i="6" s="1"/>
  <c r="K13" i="6"/>
  <c r="M13" i="6" s="1"/>
  <c r="K11" i="6"/>
  <c r="M11" i="6" s="1"/>
  <c r="K9" i="6"/>
  <c r="M9" i="6" s="1"/>
  <c r="K7" i="6"/>
  <c r="M7" i="6" s="1"/>
  <c r="K23" i="6"/>
  <c r="M23" i="6" s="1"/>
  <c r="K22" i="6"/>
  <c r="M22" i="6" s="1"/>
  <c r="K21" i="6"/>
  <c r="M21" i="6" s="1"/>
  <c r="K20" i="6"/>
  <c r="M20" i="6" s="1"/>
  <c r="K18" i="6"/>
  <c r="M18" i="6" s="1"/>
  <c r="K17" i="6"/>
  <c r="M17" i="6" s="1"/>
  <c r="K16" i="6"/>
  <c r="M16" i="6" s="1"/>
  <c r="K14" i="6"/>
  <c r="M14" i="6" s="1"/>
  <c r="K12" i="6"/>
  <c r="M12" i="6" s="1"/>
  <c r="K10" i="6"/>
  <c r="M10" i="6" s="1"/>
  <c r="K8" i="6"/>
  <c r="M8" i="6" s="1"/>
  <c r="K6" i="6"/>
  <c r="M6" i="6" s="1"/>
  <c r="M5" i="6"/>
  <c r="L107" i="4"/>
  <c r="P107" i="4"/>
  <c r="L118" i="4"/>
  <c r="P118" i="4" s="1"/>
  <c r="L81" i="4"/>
  <c r="M81" i="4" s="1"/>
  <c r="P81" i="4"/>
  <c r="L51" i="4"/>
  <c r="N51" i="4" s="1"/>
  <c r="L50" i="4"/>
  <c r="O50" i="4" s="1"/>
  <c r="L132" i="4"/>
  <c r="P132" i="4" s="1"/>
  <c r="L131" i="4"/>
  <c r="O131" i="4" s="1"/>
  <c r="M131" i="4"/>
  <c r="L101" i="4"/>
  <c r="M101" i="4" s="1"/>
  <c r="P101" i="4"/>
  <c r="L96" i="4"/>
  <c r="P96" i="4" s="1"/>
  <c r="L95" i="4"/>
  <c r="P95" i="4" s="1"/>
  <c r="L94" i="4"/>
  <c r="M94" i="4" s="1"/>
  <c r="P94" i="4"/>
  <c r="L77" i="4"/>
  <c r="P77" i="4" s="1"/>
  <c r="N77" i="4"/>
  <c r="L24" i="4"/>
  <c r="P24" i="4" s="1"/>
  <c r="L20" i="4"/>
  <c r="P20" i="4" s="1"/>
  <c r="L18" i="4"/>
  <c r="M18" i="4" s="1"/>
  <c r="L17" i="4"/>
  <c r="P17" i="4"/>
  <c r="L16" i="4"/>
  <c r="O16" i="4" s="1"/>
  <c r="L15" i="4"/>
  <c r="M15" i="4" s="1"/>
  <c r="O15" i="4"/>
  <c r="L14" i="4"/>
  <c r="P14" i="4"/>
  <c r="L9" i="4"/>
  <c r="P9" i="4" s="1"/>
  <c r="L8" i="4"/>
  <c r="P8" i="4" s="1"/>
  <c r="K136" i="4"/>
  <c r="L130" i="4"/>
  <c r="P130" i="4" s="1"/>
  <c r="N130" i="4"/>
  <c r="L92" i="4"/>
  <c r="O92" i="4" s="1"/>
  <c r="N92" i="4"/>
  <c r="L127" i="4"/>
  <c r="O127" i="4" s="1"/>
  <c r="L126" i="4"/>
  <c r="O126" i="4" s="1"/>
  <c r="L125" i="4"/>
  <c r="M125" i="4"/>
  <c r="L124" i="4"/>
  <c r="P124" i="4" s="1"/>
  <c r="L123" i="4"/>
  <c r="P123" i="4" s="1"/>
  <c r="L113" i="4"/>
  <c r="M113" i="4" s="1"/>
  <c r="L112" i="4"/>
  <c r="P112" i="4"/>
  <c r="L48" i="4"/>
  <c r="O48" i="4" s="1"/>
  <c r="P48" i="4"/>
  <c r="L34" i="4"/>
  <c r="O34" i="4" s="1"/>
  <c r="P34" i="4"/>
  <c r="L33" i="4"/>
  <c r="L70" i="4"/>
  <c r="N70" i="4" s="1"/>
  <c r="L117" i="4"/>
  <c r="O117" i="4"/>
  <c r="L10" i="4"/>
  <c r="M10" i="4" s="1"/>
  <c r="P10" i="4"/>
  <c r="L11" i="4"/>
  <c r="M11" i="4" s="1"/>
  <c r="L76" i="4"/>
  <c r="M76" i="4" s="1"/>
  <c r="L5" i="4"/>
  <c r="O5" i="4" s="1"/>
  <c r="L6" i="4"/>
  <c r="P6" i="4" s="1"/>
  <c r="L7" i="4"/>
  <c r="O7" i="4"/>
  <c r="L12" i="4"/>
  <c r="O12" i="4" s="1"/>
  <c r="L13" i="4"/>
  <c r="N13" i="4" s="1"/>
  <c r="L19" i="4"/>
  <c r="P19" i="4" s="1"/>
  <c r="L21" i="4"/>
  <c r="M21" i="4"/>
  <c r="O21" i="4"/>
  <c r="L22" i="4"/>
  <c r="N22" i="4" s="1"/>
  <c r="L23" i="4"/>
  <c r="N23" i="4" s="1"/>
  <c r="L28" i="4"/>
  <c r="N28" i="4"/>
  <c r="L29" i="4"/>
  <c r="O29" i="4" s="1"/>
  <c r="L30" i="4"/>
  <c r="P30" i="4" s="1"/>
  <c r="L31" i="4"/>
  <c r="N31" i="4" s="1"/>
  <c r="L37" i="4"/>
  <c r="M37" i="4" s="1"/>
  <c r="L38" i="4"/>
  <c r="P38" i="4" s="1"/>
  <c r="L39" i="4"/>
  <c r="O39" i="4" s="1"/>
  <c r="L40" i="4"/>
  <c r="N40" i="4" s="1"/>
  <c r="M40" i="4"/>
  <c r="L41" i="4"/>
  <c r="M41" i="4" s="1"/>
  <c r="L44" i="4"/>
  <c r="M44" i="4" s="1"/>
  <c r="P44" i="4"/>
  <c r="L45" i="4"/>
  <c r="O45" i="4"/>
  <c r="L46" i="4"/>
  <c r="P46" i="4" s="1"/>
  <c r="L47" i="4"/>
  <c r="N47" i="4" s="1"/>
  <c r="L49" i="4"/>
  <c r="P49" i="4" s="1"/>
  <c r="L53" i="4"/>
  <c r="N53" i="4" s="1"/>
  <c r="P53" i="4"/>
  <c r="L54" i="4"/>
  <c r="M54" i="4" s="1"/>
  <c r="L55" i="4"/>
  <c r="N55" i="4" s="1"/>
  <c r="L56" i="4"/>
  <c r="P56" i="4" s="1"/>
  <c r="L57" i="4"/>
  <c r="O57" i="4"/>
  <c r="L58" i="4"/>
  <c r="M58" i="4" s="1"/>
  <c r="L59" i="4"/>
  <c r="P59" i="4" s="1"/>
  <c r="L60" i="4"/>
  <c r="M60" i="4" s="1"/>
  <c r="L61" i="4"/>
  <c r="P61" i="4" s="1"/>
  <c r="L62" i="4"/>
  <c r="M62" i="4" s="1"/>
  <c r="L63" i="4"/>
  <c r="O63" i="4"/>
  <c r="L64" i="4"/>
  <c r="O64" i="4" s="1"/>
  <c r="L65" i="4"/>
  <c r="O65" i="4" s="1"/>
  <c r="L66" i="4"/>
  <c r="O66" i="4" s="1"/>
  <c r="L67" i="4"/>
  <c r="O67" i="4" s="1"/>
  <c r="L68" i="4"/>
  <c r="O68" i="4" s="1"/>
  <c r="P68" i="4"/>
  <c r="N68" i="4"/>
  <c r="L69" i="4"/>
  <c r="N69" i="4" s="1"/>
  <c r="L71" i="4"/>
  <c r="N71" i="4" s="1"/>
  <c r="L72" i="4"/>
  <c r="P72" i="4" s="1"/>
  <c r="L73" i="4"/>
  <c r="P73" i="4" s="1"/>
  <c r="M73" i="4"/>
  <c r="L74" i="4"/>
  <c r="N74" i="4" s="1"/>
  <c r="L75" i="4"/>
  <c r="P75" i="4" s="1"/>
  <c r="L78" i="4"/>
  <c r="N78" i="4" s="1"/>
  <c r="L79" i="4"/>
  <c r="M79" i="4" s="1"/>
  <c r="L80" i="4"/>
  <c r="O80" i="4" s="1"/>
  <c r="L82" i="4"/>
  <c r="O82" i="4" s="1"/>
  <c r="L83" i="4"/>
  <c r="O83" i="4"/>
  <c r="L84" i="4"/>
  <c r="O84" i="4" s="1"/>
  <c r="L85" i="4"/>
  <c r="N85" i="4" s="1"/>
  <c r="L86" i="4"/>
  <c r="P86" i="4" s="1"/>
  <c r="L87" i="4"/>
  <c r="O87" i="4" s="1"/>
  <c r="L88" i="4"/>
  <c r="O88" i="4"/>
  <c r="N88" i="4"/>
  <c r="L90" i="4"/>
  <c r="M90" i="4" s="1"/>
  <c r="L91" i="4"/>
  <c r="N91" i="4" s="1"/>
  <c r="L93" i="4"/>
  <c r="M93" i="4" s="1"/>
  <c r="L98" i="4"/>
  <c r="O98" i="4"/>
  <c r="L99" i="4"/>
  <c r="N99" i="4" s="1"/>
  <c r="L100" i="4"/>
  <c r="N100" i="4" s="1"/>
  <c r="L102" i="4"/>
  <c r="N102" i="4" s="1"/>
  <c r="L103" i="4"/>
  <c r="O103" i="4" s="1"/>
  <c r="L104" i="4"/>
  <c r="O104" i="4" s="1"/>
  <c r="L105" i="4"/>
  <c r="O105" i="4" s="1"/>
  <c r="N105" i="4"/>
  <c r="L106" i="4"/>
  <c r="P106" i="4" s="1"/>
  <c r="L108" i="4"/>
  <c r="P108" i="4" s="1"/>
  <c r="L109" i="4"/>
  <c r="P109" i="4" s="1"/>
  <c r="M109" i="4"/>
  <c r="L110" i="4"/>
  <c r="M110" i="4" s="1"/>
  <c r="P110" i="4"/>
  <c r="L111" i="4"/>
  <c r="O111" i="4" s="1"/>
  <c r="L115" i="4"/>
  <c r="O115" i="4" s="1"/>
  <c r="L116" i="4"/>
  <c r="P116" i="4" s="1"/>
  <c r="L119" i="4"/>
  <c r="M119" i="4" s="1"/>
  <c r="N119" i="4"/>
  <c r="L120" i="4"/>
  <c r="N120" i="4" s="1"/>
  <c r="L121" i="4"/>
  <c r="O121" i="4" s="1"/>
  <c r="L122" i="4"/>
  <c r="M122" i="4" s="1"/>
  <c r="L128" i="4"/>
  <c r="M128" i="4" s="1"/>
  <c r="L129" i="4"/>
  <c r="M129" i="4" s="1"/>
  <c r="O140" i="4"/>
  <c r="N140" i="4"/>
  <c r="M140" i="4"/>
  <c r="P140" i="4"/>
  <c r="M96" i="4"/>
  <c r="O81" i="4"/>
  <c r="O51" i="4"/>
  <c r="M132" i="4"/>
  <c r="P113" i="4"/>
  <c r="M87" i="4"/>
  <c r="N60" i="4"/>
  <c r="N21" i="4"/>
  <c r="O96" i="4"/>
  <c r="O94" i="4"/>
  <c r="M95" i="4"/>
  <c r="N95" i="4"/>
  <c r="M63" i="4"/>
  <c r="O95" i="4"/>
  <c r="M108" i="4"/>
  <c r="M84" i="4"/>
  <c r="M117" i="4"/>
  <c r="N108" i="4"/>
  <c r="P82" i="4"/>
  <c r="P29" i="4"/>
  <c r="P41" i="4"/>
  <c r="P28" i="4"/>
  <c r="M88" i="4"/>
  <c r="N82" i="4"/>
  <c r="N57" i="4"/>
  <c r="N29" i="4"/>
  <c r="N20" i="4"/>
  <c r="M82" i="4"/>
  <c r="P122" i="4"/>
  <c r="P98" i="4"/>
  <c r="O123" i="4"/>
  <c r="M20" i="4"/>
  <c r="P57" i="4"/>
  <c r="N98" i="4"/>
  <c r="N117" i="4"/>
  <c r="M14" i="4"/>
  <c r="O20" i="4"/>
  <c r="M7" i="4"/>
  <c r="N18" i="4"/>
  <c r="N15" i="4"/>
  <c r="N19" i="4"/>
  <c r="M86" i="4"/>
  <c r="N11" i="4"/>
  <c r="P78" i="4"/>
  <c r="O11" i="4"/>
  <c r="P7" i="4"/>
  <c r="P11" i="4"/>
  <c r="O9" i="4"/>
  <c r="P5" i="4"/>
  <c r="O56" i="4"/>
  <c r="M56" i="4"/>
  <c r="O44" i="4"/>
  <c r="O19" i="4"/>
  <c r="M19" i="4"/>
  <c r="N56" i="4"/>
  <c r="N10" i="4"/>
  <c r="N76" i="4"/>
  <c r="N104" i="4"/>
  <c r="O71" i="4"/>
  <c r="O62" i="4"/>
  <c r="N62" i="4"/>
  <c r="N54" i="4"/>
  <c r="O40" i="4"/>
  <c r="O30" i="4"/>
  <c r="M116" i="4"/>
  <c r="M104" i="4"/>
  <c r="P62" i="4"/>
  <c r="P54" i="4"/>
  <c r="O38" i="4"/>
  <c r="O28" i="4"/>
  <c r="M28" i="4"/>
  <c r="O107" i="4"/>
  <c r="N46" i="4"/>
  <c r="P115" i="4"/>
  <c r="N58" i="4"/>
  <c r="N75" i="4"/>
  <c r="O109" i="4"/>
  <c r="N48" i="4"/>
  <c r="N86" i="4"/>
  <c r="P88" i="4"/>
  <c r="P21" i="4"/>
  <c r="P117" i="4"/>
  <c r="N115" i="4"/>
  <c r="O106" i="4"/>
  <c r="O86" i="4"/>
  <c r="M66" i="4"/>
  <c r="M92" i="4"/>
  <c r="M107" i="4"/>
  <c r="N66" i="4"/>
  <c r="M115" i="4"/>
  <c r="N109" i="4"/>
  <c r="N126" i="4"/>
  <c r="M130" i="4"/>
  <c r="N65" i="4"/>
  <c r="M118" i="4"/>
  <c r="M83" i="4"/>
  <c r="M47" i="4"/>
  <c r="P85" i="4"/>
  <c r="M65" i="4"/>
  <c r="N125" i="4"/>
  <c r="P104" i="4"/>
  <c r="N116" i="4"/>
  <c r="M126" i="4"/>
  <c r="M5" i="4"/>
  <c r="M61" i="4"/>
  <c r="N61" i="4"/>
  <c r="N72" i="4"/>
  <c r="P119" i="4"/>
  <c r="N63" i="4"/>
  <c r="O118" i="4"/>
  <c r="P83" i="4"/>
  <c r="N67" i="4"/>
  <c r="P65" i="4"/>
  <c r="N87" i="4"/>
  <c r="P125" i="4"/>
  <c r="N83" i="4"/>
  <c r="P128" i="4"/>
  <c r="M67" i="4"/>
  <c r="P67" i="4"/>
  <c r="M57" i="4"/>
  <c r="O61" i="4"/>
  <c r="N45" i="4"/>
  <c r="P55" i="4"/>
  <c r="P63" i="4"/>
  <c r="P87" i="4"/>
  <c r="O79" i="4"/>
  <c r="N7" i="4"/>
  <c r="P131" i="4"/>
  <c r="M123" i="4"/>
  <c r="O69" i="4"/>
  <c r="M45" i="4"/>
  <c r="P45" i="4"/>
  <c r="N112" i="4"/>
  <c r="P92" i="4"/>
  <c r="N90" i="4"/>
  <c r="O125" i="4"/>
  <c r="P93" i="4"/>
  <c r="M49" i="4"/>
  <c r="M50" i="4"/>
  <c r="M46" i="4"/>
  <c r="N107" i="4"/>
  <c r="P71" i="4"/>
  <c r="M9" i="4"/>
  <c r="N103" i="4"/>
  <c r="M103" i="4"/>
  <c r="O18" i="4"/>
  <c r="O17" i="4"/>
  <c r="M17" i="4"/>
  <c r="N17" i="4"/>
  <c r="N16" i="4"/>
  <c r="N132" i="4"/>
  <c r="M91" i="4"/>
  <c r="O110" i="4"/>
  <c r="O93" i="4"/>
  <c r="M71" i="4"/>
  <c r="O47" i="4"/>
  <c r="O41" i="4"/>
  <c r="N34" i="4"/>
  <c r="O112" i="4"/>
  <c r="P50" i="4"/>
  <c r="M112" i="4"/>
  <c r="P47" i="4"/>
  <c r="N93" i="4"/>
  <c r="M72" i="4"/>
  <c r="N118" i="4"/>
  <c r="N6" i="4"/>
  <c r="O6" i="4"/>
  <c r="M48" i="4"/>
  <c r="P126" i="4"/>
  <c r="N44" i="4"/>
  <c r="O14" i="4"/>
  <c r="N14" i="4"/>
  <c r="M98" i="4"/>
  <c r="M124" i="4"/>
  <c r="N41" i="4"/>
  <c r="O132" i="4"/>
  <c r="M51" i="4"/>
  <c r="O113" i="4"/>
  <c r="M100" i="4" l="1"/>
  <c r="P121" i="4"/>
  <c r="N124" i="4"/>
  <c r="P37" i="4"/>
  <c r="M78" i="4"/>
  <c r="O37" i="4"/>
  <c r="P91" i="4"/>
  <c r="O100" i="4"/>
  <c r="M55" i="4"/>
  <c r="O72" i="4"/>
  <c r="O53" i="4"/>
  <c r="O75" i="4"/>
  <c r="P64" i="4"/>
  <c r="O24" i="4"/>
  <c r="M39" i="4"/>
  <c r="N84" i="4"/>
  <c r="M53" i="4"/>
  <c r="O128" i="4"/>
  <c r="O116" i="4"/>
  <c r="O108" i="4"/>
  <c r="O91" i="4"/>
  <c r="M85" i="4"/>
  <c r="P79" i="4"/>
  <c r="O55" i="4"/>
  <c r="N39" i="4"/>
  <c r="P76" i="4"/>
  <c r="N123" i="4"/>
  <c r="P18" i="4"/>
  <c r="N50" i="4"/>
  <c r="P111" i="4"/>
  <c r="M38" i="4"/>
  <c r="M69" i="4"/>
  <c r="P100" i="4"/>
  <c r="N122" i="4"/>
  <c r="P69" i="4"/>
  <c r="M23" i="4"/>
  <c r="P66" i="4"/>
  <c r="M75" i="4"/>
  <c r="O122" i="4"/>
  <c r="M59" i="4"/>
  <c r="P15" i="4"/>
  <c r="N24" i="4"/>
  <c r="P84" i="4"/>
  <c r="O78" i="4"/>
  <c r="O59" i="4"/>
  <c r="N38" i="4"/>
  <c r="M12" i="4"/>
  <c r="O124" i="4"/>
  <c r="K27" i="6"/>
  <c r="M27" i="6" s="1"/>
  <c r="O23" i="4"/>
  <c r="P99" i="4"/>
  <c r="N59" i="4"/>
  <c r="M24" i="4"/>
  <c r="M121" i="4"/>
  <c r="M13" i="4"/>
  <c r="N37" i="4"/>
  <c r="N81" i="4"/>
  <c r="M99" i="4"/>
  <c r="N121" i="4"/>
  <c r="P13" i="4"/>
  <c r="O130" i="4"/>
  <c r="O13" i="4"/>
  <c r="O10" i="4"/>
  <c r="O129" i="4"/>
  <c r="P103" i="4"/>
  <c r="O46" i="4"/>
  <c r="M29" i="4"/>
  <c r="N127" i="4"/>
  <c r="N9" i="4"/>
  <c r="P80" i="4"/>
  <c r="N129" i="4"/>
  <c r="O77" i="4"/>
  <c r="O60" i="4"/>
  <c r="O22" i="4"/>
  <c r="P129" i="4"/>
  <c r="P31" i="4"/>
  <c r="N79" i="4"/>
  <c r="M74" i="4"/>
  <c r="M106" i="4"/>
  <c r="O85" i="4"/>
  <c r="N106" i="4"/>
  <c r="P40" i="4"/>
  <c r="N30" i="4"/>
  <c r="N80" i="4"/>
  <c r="O73" i="4"/>
  <c r="P22" i="4"/>
  <c r="P120" i="4"/>
  <c r="M16" i="4"/>
  <c r="P39" i="4"/>
  <c r="P105" i="4"/>
  <c r="N94" i="4"/>
  <c r="O101" i="4"/>
  <c r="O120" i="4"/>
  <c r="M111" i="4"/>
  <c r="O102" i="4"/>
  <c r="O74" i="4"/>
  <c r="P60" i="4"/>
  <c r="O31" i="4"/>
  <c r="M70" i="4"/>
  <c r="M8" i="4"/>
  <c r="P16" i="4"/>
  <c r="P51" i="4"/>
  <c r="M80" i="4"/>
  <c r="N64" i="4"/>
  <c r="M22" i="4"/>
  <c r="O33" i="4"/>
  <c r="N33" i="4"/>
  <c r="M102" i="4"/>
  <c r="O70" i="4"/>
  <c r="P74" i="4"/>
  <c r="P90" i="4"/>
  <c r="O99" i="4"/>
  <c r="P12" i="4"/>
  <c r="P136" i="4" s="1"/>
  <c r="P142" i="4" s="1"/>
  <c r="N12" i="4"/>
  <c r="O8" i="4"/>
  <c r="M120" i="4"/>
  <c r="O58" i="4"/>
  <c r="N110" i="4"/>
  <c r="M127" i="4"/>
  <c r="P127" i="4"/>
  <c r="N131" i="4"/>
  <c r="N101" i="4"/>
  <c r="N8" i="4"/>
  <c r="O54" i="4"/>
  <c r="P33" i="4"/>
  <c r="N128" i="4"/>
  <c r="P102" i="4"/>
  <c r="M68" i="4"/>
  <c r="P58" i="4"/>
  <c r="M34" i="4"/>
  <c r="P70" i="4"/>
  <c r="M64" i="4"/>
  <c r="M105" i="4"/>
  <c r="M30" i="4"/>
  <c r="N49" i="4"/>
  <c r="N5" i="4"/>
  <c r="O76" i="4"/>
  <c r="N73" i="4"/>
  <c r="M77" i="4"/>
  <c r="M31" i="4"/>
  <c r="N113" i="4"/>
  <c r="N111" i="4"/>
  <c r="L136" i="4"/>
  <c r="L142" i="4" s="1"/>
  <c r="O90" i="4"/>
  <c r="O119" i="4"/>
  <c r="O49" i="4"/>
  <c r="M6" i="4"/>
  <c r="M33" i="4"/>
  <c r="N96" i="4"/>
  <c r="P23" i="4"/>
  <c r="O136" i="4" l="1"/>
  <c r="O142" i="4" s="1"/>
  <c r="M136" i="4"/>
  <c r="M142" i="4" s="1"/>
  <c r="N136" i="4"/>
  <c r="N142" i="4" s="1"/>
</calcChain>
</file>

<file path=xl/sharedStrings.xml><?xml version="1.0" encoding="utf-8"?>
<sst xmlns="http://schemas.openxmlformats.org/spreadsheetml/2006/main" count="170" uniqueCount="145">
  <si>
    <t xml:space="preserve">Walter UK kit </t>
  </si>
  <si>
    <t>x 12M in 3M bays. Multiform. 3 Sets gable triangles</t>
  </si>
  <si>
    <t>Leg extensions to make 20M x 10M on 3M high legs</t>
  </si>
  <si>
    <t>12M x 6M in 3M bays. Multiform. 2 Sets gable triangles</t>
  </si>
  <si>
    <t>3M x 3M Oriental Canopy</t>
  </si>
  <si>
    <t>Roder HTS Kit</t>
  </si>
  <si>
    <t>34 M x 7M in 5M bays on 3M high legs with White roof lining</t>
  </si>
  <si>
    <t>both above full metal sub floor &amp; 5m &amp; 4m boards</t>
  </si>
  <si>
    <t>1 x 7.5M x 5M on 3M legs</t>
  </si>
  <si>
    <t>Marshall Marquees / Bond Fabrications</t>
  </si>
  <si>
    <t>1 x 15’ x 15’ modular framed marquee</t>
  </si>
  <si>
    <t>1 x 20’ x 10’ modular framed marquee</t>
  </si>
  <si>
    <t>3 x 10’ x 6’ 6” passage awnings with Roof linings</t>
  </si>
  <si>
    <t>3 x 7’ x 10’ modular framed marquees (Armbruster) 1 with roof lining</t>
  </si>
  <si>
    <t>10 x 12M x 3M Roof linings</t>
  </si>
  <si>
    <t>2 x 12M Gable triangles 1 reveal</t>
  </si>
  <si>
    <t>1 x 12M Black gable</t>
  </si>
  <si>
    <t>Electronic full height reveal kit</t>
  </si>
  <si>
    <t xml:space="preserve"> 2 x 9M wide gables</t>
  </si>
  <si>
    <t>10 x 6M x 3M Roof Linings</t>
  </si>
  <si>
    <t>4 6M wide gable triangles</t>
  </si>
  <si>
    <t>1 x 3M x 3M Oriental canopy lining</t>
  </si>
  <si>
    <t>4 x 20’ Wide Hip roof linings</t>
  </si>
  <si>
    <t>3 x 20’ mid section roof linings</t>
  </si>
  <si>
    <t>2 x 15’ wide hip roof linings</t>
  </si>
  <si>
    <t>1 x 15’ wide mid section roof lining</t>
  </si>
  <si>
    <t>2 x 10’ wide hip roof section</t>
  </si>
  <si>
    <t>1 x 10’ mid section roof lining</t>
  </si>
  <si>
    <t>2 x 20’wide Black starlight hips roof linings</t>
  </si>
  <si>
    <t>2 x 20’ wide Black starlight mid section</t>
  </si>
  <si>
    <t>Various amounts swag valances in champagne, white, ivory, royal blue, navy blue, bottle green, lilac</t>
  </si>
  <si>
    <t>6 x 8 arm chandeliers Essential supplies</t>
  </si>
  <si>
    <t>Various triple spots</t>
  </si>
  <si>
    <t>2 x 30 amp fused boards with 2 x 50M approx armoured cables</t>
  </si>
  <si>
    <t>10 x 4’ round tables</t>
  </si>
  <si>
    <t>10 x 3’ white round tables</t>
  </si>
  <si>
    <t>Cost New</t>
  </si>
  <si>
    <t>Inc VAT</t>
  </si>
  <si>
    <t>60% Value</t>
  </si>
  <si>
    <t>40% Value</t>
  </si>
  <si>
    <t>30% Value</t>
  </si>
  <si>
    <t>6m x 6m Pagoda</t>
  </si>
  <si>
    <t>5m x 5m Pagoda</t>
  </si>
  <si>
    <t>Parquet dance floor 21’ x 21’</t>
  </si>
  <si>
    <t>40 x Par 56cans</t>
  </si>
  <si>
    <t>40 x Three Splitters</t>
  </si>
  <si>
    <t>Linings, Electrics &amp; Flooring</t>
  </si>
  <si>
    <t>4 X 6m Dandy Dura</t>
  </si>
  <si>
    <t>Stage</t>
  </si>
  <si>
    <t>Cable Stock</t>
  </si>
  <si>
    <t>12m</t>
  </si>
  <si>
    <t>Qty</t>
  </si>
  <si>
    <t>6m</t>
  </si>
  <si>
    <t>9m</t>
  </si>
  <si>
    <t>15m</t>
  </si>
  <si>
    <t>21m</t>
  </si>
  <si>
    <t>3m</t>
  </si>
  <si>
    <t>40 rattan armchairs</t>
  </si>
  <si>
    <t>racking</t>
  </si>
  <si>
    <t>Curtainside</t>
  </si>
  <si>
    <t>Citroen Curtainside</t>
  </si>
  <si>
    <t>4 x 32 amp Distro Boxes</t>
  </si>
  <si>
    <t>10 x café tables</t>
  </si>
  <si>
    <t>Sub floor &amp; 3m boards</t>
  </si>
  <si>
    <t xml:space="preserve">2 x 10M gable triangles. 1 reveal </t>
  </si>
  <si>
    <t>Florloc</t>
  </si>
  <si>
    <t>Whole</t>
  </si>
  <si>
    <t>Half</t>
  </si>
  <si>
    <t>Parquet dance floor 18’ x 18’</t>
  </si>
  <si>
    <t>22 x 9m Dandy Dura</t>
  </si>
  <si>
    <t>34 x Uplighters (Essential supplies) in transit boxes</t>
  </si>
  <si>
    <t xml:space="preserve">1 x sets double steel double glazed fire doors with panic bar. </t>
  </si>
  <si>
    <t>Florlok Laminate dance floor 18’ x 18’</t>
  </si>
  <si>
    <t>4 x 9M wide hip Roof linings</t>
  </si>
  <si>
    <t>2 x 63 amp Distro Boxes</t>
  </si>
  <si>
    <t>3 x Pro dimmer boards</t>
  </si>
  <si>
    <t>1 x DMX Controller</t>
  </si>
  <si>
    <t>12 x LED Par 64 Uplighters and stands</t>
  </si>
  <si>
    <t>4 x 12M x 3M Hip Roof linings</t>
  </si>
  <si>
    <t>12 x 9M wide x 3M Roof linings</t>
  </si>
  <si>
    <t xml:space="preserve"> 2 x 9M wide black gables</t>
  </si>
  <si>
    <t>6 x 12M x 3M Black starlight Roof linings (Hooked for 10 M wide)</t>
  </si>
  <si>
    <t>22 x 12m Dandy Dura</t>
  </si>
  <si>
    <t>45% Value</t>
  </si>
  <si>
    <t>Website and Goodwill</t>
  </si>
  <si>
    <t xml:space="preserve">3 x 12M x 4M Black starlight Roof linings </t>
  </si>
  <si>
    <t>43 x 5'6" Round Tables</t>
  </si>
  <si>
    <t>Ali Extrusion (3.06m)  x 42</t>
  </si>
  <si>
    <t>16 x 400watt hqi</t>
  </si>
  <si>
    <t>4 x 150watt hqi</t>
  </si>
  <si>
    <t>2 x single doors as above 1 with panic bar</t>
  </si>
  <si>
    <t>10 x teak tables</t>
  </si>
  <si>
    <t>30 x teak chairs</t>
  </si>
  <si>
    <t xml:space="preserve">4 x teak high tables </t>
  </si>
  <si>
    <t>8 x teak high chairs</t>
  </si>
  <si>
    <t>40 x Stainless Steel Uplighters (Essential supplies)  in transit boxes</t>
  </si>
  <si>
    <t>Frame trailer</t>
  </si>
  <si>
    <t>27M</t>
  </si>
  <si>
    <t>4m x 4m Pagoda</t>
  </si>
  <si>
    <t>3m boards x 412</t>
  </si>
  <si>
    <t>3 x 10’ x 10’ modular framed marquees</t>
  </si>
  <si>
    <t>4 x sets of transformers &amp; controllers for starlight</t>
  </si>
  <si>
    <t>80 x Wall weights</t>
  </si>
  <si>
    <t xml:space="preserve">3 x set oasis double doors with panic bar. </t>
  </si>
  <si>
    <t xml:space="preserve">4 x set oasis Window Sets </t>
  </si>
  <si>
    <t>Box trailer</t>
  </si>
  <si>
    <t>Hank</t>
  </si>
  <si>
    <t>3.5t Flat trailer</t>
  </si>
  <si>
    <t xml:space="preserve">12 x LED Tri Uplighters </t>
  </si>
  <si>
    <t>4 x Bar Counters</t>
  </si>
  <si>
    <t>10 x 5’ round tables</t>
  </si>
  <si>
    <t>50 x 6’ trestles</t>
  </si>
  <si>
    <t>6 x ikea sofas</t>
  </si>
  <si>
    <t>275 Chivari chairs and cream pad</t>
  </si>
  <si>
    <t>168 White Banqueting chairs and pad</t>
  </si>
  <si>
    <t xml:space="preserve">10 x 12m Flat White Linings and Gables </t>
  </si>
  <si>
    <t xml:space="preserve">8 x 9m Flat White Linings and 4 Gables </t>
  </si>
  <si>
    <t>Florlok White dance floor 16’ x 18’</t>
  </si>
  <si>
    <t>250 Natural Banqueting chairs and  pad</t>
  </si>
  <si>
    <t>120 white chairs</t>
  </si>
  <si>
    <t>3 x 6' Round Tables</t>
  </si>
  <si>
    <t>2 x 63 amp Three Phase Distro Boxes</t>
  </si>
  <si>
    <t>27M x 9M in 3M bays. Multiform</t>
  </si>
  <si>
    <t>LED BAR</t>
  </si>
  <si>
    <t>QTY</t>
  </si>
  <si>
    <t>Stock</t>
  </si>
  <si>
    <t>BARLOK®        Frames</t>
  </si>
  <si>
    <t>BARLOK®        speed rails</t>
  </si>
  <si>
    <t>BARLOK®        Ice Tubs</t>
  </si>
  <si>
    <t>BARLOK®        1.5m Section Selves , kick rail and counter top                 </t>
  </si>
  <si>
    <t>BARLOK®        Std. Corner section Selves , kick rail and counter top</t>
  </si>
  <si>
    <t>BARLOK®        Std. Corner Section                  </t>
  </si>
  <si>
    <t>BARLOK®        1.5m Section                           </t>
  </si>
  <si>
    <t xml:space="preserve">BARLOK®        Ext. Corner Section                   </t>
  </si>
  <si>
    <t>BARLOK®        Inv. Corner Section Selves , kick rail and counter top</t>
  </si>
  <si>
    <t>BARLOK®        Filler Section Selves , kick rail and counter top</t>
  </si>
  <si>
    <t xml:space="preserve">BARLOK®        Ext. Corner Section Selves , kick rail and counter top																																																																																																																																																																																																												BARLOK®        Ext. Corner Section                   								2	1100.00	2200.00	2640.00	792.00	1056.00	1584.00	1188.00																																																																																																																																																																																																																																																</t>
  </si>
  <si>
    <t>BARLOK®        Inv. Corner Section                   </t>
  </si>
  <si>
    <t xml:space="preserve">BARLOK®        Filler Section                             </t>
  </si>
  <si>
    <t xml:space="preserve">BARLOK®        End Panels (Black)                    </t>
  </si>
  <si>
    <t>BARLOK®        DMX Controller         </t>
  </si>
  <si>
    <t>BARLOK®        Curved  Section</t>
  </si>
  <si>
    <t>BARLOK®        Curved  Section Selves, kick rail and counter top</t>
  </si>
  <si>
    <t xml:space="preserve">BARLOK®        Flight cases (average cost)            </t>
  </si>
  <si>
    <t>https://www.barlokbars.co.uk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</si>
</sst>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2" fontId="5" fillId="0" borderId="0" xfId="0" applyNumberFormat="1" applyFont="1"/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343"/>
  <sheetViews>
    <sheetView tabSelected="1" workbookViewId="0">
      <selection activeCell="E3" sqref="E3"/>
    </sheetView>
  </sheetViews>
  <sheetFormatPr baseColWidth="10" defaultRowHeight="13" x14ac:dyDescent="0.15"/>
  <cols>
    <col min="1" max="7" width="8.83203125" customWidth="1"/>
    <col min="8" max="8" width="23.5" customWidth="1"/>
    <col min="9" max="9" width="6.5" customWidth="1"/>
    <col min="10" max="10" width="13.83203125" style="3" customWidth="1"/>
    <col min="11" max="11" width="9.1640625" style="3" customWidth="1"/>
    <col min="12" max="12" width="4.83203125" style="3" customWidth="1"/>
    <col min="13" max="13" width="10.6640625" style="3" customWidth="1"/>
    <col min="14" max="15" width="12.33203125" style="3" customWidth="1"/>
    <col min="16" max="16" width="13" style="3" customWidth="1"/>
    <col min="17" max="17" width="14.1640625" customWidth="1"/>
    <col min="18" max="18" width="12.5" customWidth="1"/>
    <col min="19" max="257" width="8.83203125" customWidth="1"/>
  </cols>
  <sheetData>
    <row r="1" spans="1:17" x14ac:dyDescent="0.15">
      <c r="A1" s="4"/>
      <c r="B1" t="s">
        <v>144</v>
      </c>
    </row>
    <row r="3" spans="1:17" x14ac:dyDescent="0.15">
      <c r="I3" s="8" t="s">
        <v>124</v>
      </c>
      <c r="J3" s="3" t="s">
        <v>36</v>
      </c>
      <c r="K3" s="6" t="s">
        <v>125</v>
      </c>
      <c r="L3" s="6"/>
      <c r="M3" s="3" t="s">
        <v>37</v>
      </c>
      <c r="Q3" s="3"/>
    </row>
    <row r="4" spans="1:17" ht="16" x14ac:dyDescent="0.2">
      <c r="A4" s="1" t="s">
        <v>123</v>
      </c>
    </row>
    <row r="5" spans="1:17" ht="16" x14ac:dyDescent="0.2">
      <c r="A5" s="1"/>
      <c r="B5" s="2"/>
      <c r="M5" s="3">
        <f>J5*(1+17.5%)</f>
        <v>0</v>
      </c>
      <c r="Q5" s="5"/>
    </row>
    <row r="6" spans="1:17" ht="16" x14ac:dyDescent="0.2">
      <c r="A6" s="7" t="s">
        <v>132</v>
      </c>
      <c r="B6" s="2"/>
      <c r="I6">
        <v>3</v>
      </c>
      <c r="J6" s="3">
        <v>1156.04</v>
      </c>
      <c r="K6" s="3">
        <f>SUM(I6*J6)</f>
        <v>3468.12</v>
      </c>
      <c r="M6" s="3">
        <f>K6*(1+20%)</f>
        <v>4161.7439999999997</v>
      </c>
      <c r="Q6" s="5"/>
    </row>
    <row r="7" spans="1:17" ht="16" x14ac:dyDescent="0.2">
      <c r="A7" s="7" t="s">
        <v>129</v>
      </c>
      <c r="B7" s="2"/>
      <c r="I7">
        <v>3</v>
      </c>
      <c r="J7" s="3">
        <v>820.49</v>
      </c>
      <c r="K7" s="3">
        <f>SUM(I7*J7)</f>
        <v>2461.4700000000003</v>
      </c>
      <c r="M7" s="3">
        <f>K7*(1+20%)</f>
        <v>2953.7640000000001</v>
      </c>
      <c r="Q7" s="5"/>
    </row>
    <row r="8" spans="1:17" x14ac:dyDescent="0.15">
      <c r="A8" s="7" t="s">
        <v>131</v>
      </c>
      <c r="I8">
        <v>4</v>
      </c>
      <c r="J8" s="3">
        <v>916.24</v>
      </c>
      <c r="K8" s="3">
        <f t="shared" ref="K8:K20" si="0">SUM(I8*J8)</f>
        <v>3664.96</v>
      </c>
      <c r="M8" s="3">
        <f t="shared" ref="M8:M20" si="1">K8*(1+20%)</f>
        <v>4397.9520000000002</v>
      </c>
      <c r="Q8" s="5"/>
    </row>
    <row r="9" spans="1:17" x14ac:dyDescent="0.15">
      <c r="A9" s="7" t="s">
        <v>130</v>
      </c>
      <c r="I9">
        <v>4</v>
      </c>
      <c r="J9" s="3">
        <v>510.56</v>
      </c>
      <c r="K9" s="3">
        <f t="shared" ref="K9" si="2">SUM(I9*J9)</f>
        <v>2042.24</v>
      </c>
      <c r="M9" s="3">
        <f t="shared" ref="M9" si="3">K9*(1+20%)</f>
        <v>2450.6880000000001</v>
      </c>
      <c r="Q9" s="5"/>
    </row>
    <row r="10" spans="1:17" x14ac:dyDescent="0.15">
      <c r="A10" s="7" t="s">
        <v>133</v>
      </c>
      <c r="I10">
        <v>2</v>
      </c>
      <c r="J10" s="3">
        <v>1154.6600000000001</v>
      </c>
      <c r="K10" s="3">
        <f t="shared" si="0"/>
        <v>2309.3200000000002</v>
      </c>
      <c r="M10" s="3">
        <f t="shared" si="1"/>
        <v>2771.1840000000002</v>
      </c>
      <c r="Q10" s="5"/>
    </row>
    <row r="11" spans="1:17" x14ac:dyDescent="0.15">
      <c r="A11" s="7" t="s">
        <v>136</v>
      </c>
      <c r="I11">
        <v>2</v>
      </c>
      <c r="J11" s="3">
        <v>845.49</v>
      </c>
      <c r="K11" s="3">
        <f t="shared" ref="K11" si="4">SUM(I11*J11)</f>
        <v>1690.98</v>
      </c>
      <c r="M11" s="3">
        <f t="shared" ref="M11" si="5">K11*(1+20%)</f>
        <v>2029.1759999999999</v>
      </c>
      <c r="Q11" s="5"/>
    </row>
    <row r="12" spans="1:17" x14ac:dyDescent="0.15">
      <c r="A12" s="7" t="s">
        <v>137</v>
      </c>
      <c r="I12">
        <v>1</v>
      </c>
      <c r="J12" s="3">
        <v>1065.23</v>
      </c>
      <c r="K12" s="3">
        <f t="shared" si="0"/>
        <v>1065.23</v>
      </c>
      <c r="M12" s="3">
        <f t="shared" si="1"/>
        <v>1278.2760000000001</v>
      </c>
      <c r="Q12" s="5"/>
    </row>
    <row r="13" spans="1:17" x14ac:dyDescent="0.15">
      <c r="A13" s="7" t="s">
        <v>134</v>
      </c>
      <c r="I13">
        <v>1</v>
      </c>
      <c r="J13" s="3">
        <v>735.45</v>
      </c>
      <c r="K13" s="3">
        <f t="shared" ref="K13" si="6">SUM(I13*J13)</f>
        <v>735.45</v>
      </c>
      <c r="M13" s="3">
        <f t="shared" ref="M13" si="7">K13*(1+20%)</f>
        <v>882.54000000000008</v>
      </c>
      <c r="Q13" s="5"/>
    </row>
    <row r="14" spans="1:17" x14ac:dyDescent="0.15">
      <c r="A14" s="7" t="s">
        <v>138</v>
      </c>
      <c r="I14">
        <v>2</v>
      </c>
      <c r="J14" s="3">
        <v>708.07</v>
      </c>
      <c r="K14" s="3">
        <f t="shared" si="0"/>
        <v>1416.14</v>
      </c>
      <c r="M14" s="3">
        <f t="shared" si="1"/>
        <v>1699.3680000000002</v>
      </c>
      <c r="Q14" s="5"/>
    </row>
    <row r="15" spans="1:17" x14ac:dyDescent="0.15">
      <c r="A15" s="7" t="s">
        <v>135</v>
      </c>
      <c r="I15">
        <v>2</v>
      </c>
      <c r="J15" s="3">
        <v>557.07000000000005</v>
      </c>
      <c r="K15" s="3">
        <f t="shared" ref="K15" si="8">SUM(I15*J15)</f>
        <v>1114.1400000000001</v>
      </c>
      <c r="M15" s="3">
        <f t="shared" ref="M15" si="9">K15*(1+20%)</f>
        <v>1336.9680000000001</v>
      </c>
      <c r="Q15" s="5"/>
    </row>
    <row r="16" spans="1:17" x14ac:dyDescent="0.15">
      <c r="A16" s="7" t="s">
        <v>139</v>
      </c>
      <c r="I16">
        <v>4</v>
      </c>
      <c r="J16" s="3">
        <v>85.49</v>
      </c>
      <c r="K16" s="3">
        <f t="shared" si="0"/>
        <v>341.96</v>
      </c>
      <c r="M16" s="3">
        <f t="shared" si="1"/>
        <v>410.35199999999998</v>
      </c>
      <c r="Q16" s="5"/>
    </row>
    <row r="17" spans="1:257" x14ac:dyDescent="0.15">
      <c r="A17" s="7" t="s">
        <v>140</v>
      </c>
      <c r="I17">
        <v>2</v>
      </c>
      <c r="J17" s="3">
        <v>183.54</v>
      </c>
      <c r="K17" s="3">
        <f t="shared" si="0"/>
        <v>367.08</v>
      </c>
      <c r="M17" s="3">
        <f t="shared" si="1"/>
        <v>440.49599999999998</v>
      </c>
      <c r="Q17" s="5"/>
    </row>
    <row r="18" spans="1:257" x14ac:dyDescent="0.15">
      <c r="A18" s="7" t="s">
        <v>141</v>
      </c>
      <c r="I18">
        <v>2</v>
      </c>
      <c r="J18" s="3">
        <v>1084.26</v>
      </c>
      <c r="K18" s="3">
        <f t="shared" si="0"/>
        <v>2168.52</v>
      </c>
      <c r="M18" s="3">
        <f t="shared" si="1"/>
        <v>2602.2239999999997</v>
      </c>
      <c r="Q18" s="5"/>
    </row>
    <row r="19" spans="1:257" x14ac:dyDescent="0.15">
      <c r="A19" s="7" t="s">
        <v>142</v>
      </c>
      <c r="I19">
        <v>2</v>
      </c>
      <c r="J19" s="3">
        <v>544.59</v>
      </c>
      <c r="K19" s="3">
        <f t="shared" ref="K19" si="10">SUM(I19*J19)</f>
        <v>1089.18</v>
      </c>
      <c r="M19" s="3">
        <f t="shared" ref="M19" si="11">K19*(1+20%)</f>
        <v>1307.0160000000001</v>
      </c>
      <c r="Q19" s="5"/>
    </row>
    <row r="20" spans="1:257" x14ac:dyDescent="0.15">
      <c r="A20" s="7" t="s">
        <v>143</v>
      </c>
      <c r="I20">
        <v>7</v>
      </c>
      <c r="J20" s="3">
        <v>623</v>
      </c>
      <c r="K20" s="3">
        <f t="shared" si="0"/>
        <v>4361</v>
      </c>
      <c r="M20" s="3">
        <f t="shared" si="1"/>
        <v>5233.2</v>
      </c>
      <c r="Q20" s="5"/>
    </row>
    <row r="21" spans="1:257" x14ac:dyDescent="0.15">
      <c r="A21" s="7" t="s">
        <v>126</v>
      </c>
      <c r="I21">
        <v>20</v>
      </c>
      <c r="J21" s="3">
        <v>192.79</v>
      </c>
      <c r="K21" s="3">
        <f t="shared" ref="K21:K23" si="12">SUM(I21*J21)</f>
        <v>3855.7999999999997</v>
      </c>
      <c r="M21" s="3">
        <f>K21*(1+20%)</f>
        <v>4626.9599999999991</v>
      </c>
      <c r="Q21" s="5"/>
    </row>
    <row r="22" spans="1:257" x14ac:dyDescent="0.15">
      <c r="A22" s="7" t="s">
        <v>127</v>
      </c>
      <c r="I22">
        <v>2.5</v>
      </c>
      <c r="J22" s="3">
        <v>222.63</v>
      </c>
      <c r="K22" s="3">
        <f t="shared" si="12"/>
        <v>556.57500000000005</v>
      </c>
      <c r="M22" s="3">
        <f>K22*(1+20%)</f>
        <v>667.89</v>
      </c>
      <c r="Q22" s="5"/>
    </row>
    <row r="23" spans="1:257" x14ac:dyDescent="0.15">
      <c r="A23" s="7" t="s">
        <v>128</v>
      </c>
      <c r="I23">
        <v>6</v>
      </c>
      <c r="J23" s="3">
        <v>20</v>
      </c>
      <c r="K23" s="3">
        <f t="shared" si="12"/>
        <v>120</v>
      </c>
      <c r="M23" s="3">
        <f>K23*(1+20%)</f>
        <v>144</v>
      </c>
      <c r="Q23" s="5"/>
    </row>
    <row r="24" spans="1:257" ht="16" x14ac:dyDescent="0.2">
      <c r="A24" s="2"/>
      <c r="B24" s="2"/>
      <c r="C24" s="2"/>
      <c r="D24" s="2"/>
      <c r="E24" s="2"/>
      <c r="F24" s="2"/>
      <c r="G24" s="2"/>
      <c r="I24" s="2"/>
      <c r="J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6" x14ac:dyDescent="0.2">
      <c r="A25" s="2"/>
      <c r="B25" s="2"/>
      <c r="C25" s="2"/>
      <c r="D25" s="2"/>
      <c r="E25" s="2"/>
      <c r="F25" s="2"/>
      <c r="G25" s="2"/>
      <c r="I25" s="2"/>
      <c r="J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6" x14ac:dyDescent="0.2">
      <c r="A26" s="2"/>
      <c r="Q26" s="5"/>
    </row>
    <row r="27" spans="1:257" x14ac:dyDescent="0.15">
      <c r="K27" s="3">
        <f>SUM(K6:K26)</f>
        <v>32828.165000000001</v>
      </c>
      <c r="M27" s="3">
        <f>K27*(1+20%)</f>
        <v>39393.798000000003</v>
      </c>
      <c r="Q27" s="5"/>
    </row>
    <row r="29" spans="1:257" x14ac:dyDescent="0.15">
      <c r="K29" s="3" t="s">
        <v>36</v>
      </c>
      <c r="M29" s="3" t="s">
        <v>37</v>
      </c>
      <c r="Q29" s="5"/>
    </row>
    <row r="30" spans="1:257" x14ac:dyDescent="0.15">
      <c r="Q30" s="5"/>
    </row>
    <row r="31" spans="1:257" x14ac:dyDescent="0.15">
      <c r="Q31" s="5"/>
    </row>
    <row r="33" spans="17:17" x14ac:dyDescent="0.15">
      <c r="Q33" s="8"/>
    </row>
    <row r="34" spans="17:17" x14ac:dyDescent="0.15">
      <c r="Q34" s="8"/>
    </row>
    <row r="35" spans="17:17" x14ac:dyDescent="0.15">
      <c r="Q35" s="8"/>
    </row>
    <row r="36" spans="17:17" x14ac:dyDescent="0.15">
      <c r="Q36" s="8"/>
    </row>
    <row r="37" spans="17:17" x14ac:dyDescent="0.15">
      <c r="Q37" s="8"/>
    </row>
    <row r="38" spans="17:17" x14ac:dyDescent="0.15">
      <c r="Q38" s="8"/>
    </row>
    <row r="39" spans="17:17" x14ac:dyDescent="0.15">
      <c r="Q39" s="8"/>
    </row>
    <row r="40" spans="17:17" x14ac:dyDescent="0.15">
      <c r="Q40" s="8"/>
    </row>
    <row r="41" spans="17:17" x14ac:dyDescent="0.15">
      <c r="Q41" s="8"/>
    </row>
    <row r="42" spans="17:17" x14ac:dyDescent="0.15">
      <c r="Q42" s="8"/>
    </row>
    <row r="43" spans="17:17" x14ac:dyDescent="0.15">
      <c r="Q43" s="8"/>
    </row>
    <row r="44" spans="17:17" x14ac:dyDescent="0.15">
      <c r="Q44" s="8"/>
    </row>
    <row r="45" spans="17:17" x14ac:dyDescent="0.15">
      <c r="Q45" s="8"/>
    </row>
    <row r="46" spans="17:17" x14ac:dyDescent="0.15">
      <c r="Q46" s="8"/>
    </row>
    <row r="47" spans="17:17" x14ac:dyDescent="0.15">
      <c r="Q47" s="8"/>
    </row>
    <row r="48" spans="17:17" x14ac:dyDescent="0.15">
      <c r="Q48" s="8"/>
    </row>
    <row r="49" spans="17:17" x14ac:dyDescent="0.15">
      <c r="Q49" s="8"/>
    </row>
    <row r="50" spans="17:17" x14ac:dyDescent="0.15">
      <c r="Q50" s="8"/>
    </row>
    <row r="51" spans="17:17" x14ac:dyDescent="0.15">
      <c r="Q51" s="8"/>
    </row>
    <row r="52" spans="17:17" x14ac:dyDescent="0.15">
      <c r="Q52" s="8"/>
    </row>
    <row r="53" spans="17:17" x14ac:dyDescent="0.15">
      <c r="Q53" s="8"/>
    </row>
    <row r="54" spans="17:17" x14ac:dyDescent="0.15">
      <c r="Q54" s="8"/>
    </row>
    <row r="55" spans="17:17" x14ac:dyDescent="0.15">
      <c r="Q55" s="8"/>
    </row>
    <row r="56" spans="17:17" x14ac:dyDescent="0.15">
      <c r="Q56" s="8"/>
    </row>
    <row r="57" spans="17:17" x14ac:dyDescent="0.15">
      <c r="Q57" s="8"/>
    </row>
    <row r="58" spans="17:17" x14ac:dyDescent="0.15">
      <c r="Q58" s="8"/>
    </row>
    <row r="59" spans="17:17" x14ac:dyDescent="0.15">
      <c r="Q59" s="8"/>
    </row>
    <row r="60" spans="17:17" x14ac:dyDescent="0.15">
      <c r="Q60" s="8"/>
    </row>
    <row r="61" spans="17:17" x14ac:dyDescent="0.15">
      <c r="Q61" s="8"/>
    </row>
    <row r="62" spans="17:17" x14ac:dyDescent="0.15">
      <c r="Q62" s="8"/>
    </row>
    <row r="63" spans="17:17" x14ac:dyDescent="0.15">
      <c r="Q63" s="8"/>
    </row>
    <row r="64" spans="17:17" x14ac:dyDescent="0.15">
      <c r="Q64" s="8"/>
    </row>
    <row r="65" spans="17:17" x14ac:dyDescent="0.15">
      <c r="Q65" s="8"/>
    </row>
    <row r="66" spans="17:17" x14ac:dyDescent="0.15">
      <c r="Q66" s="8"/>
    </row>
    <row r="67" spans="17:17" x14ac:dyDescent="0.15">
      <c r="Q67" s="8"/>
    </row>
    <row r="68" spans="17:17" x14ac:dyDescent="0.15">
      <c r="Q68" s="8"/>
    </row>
    <row r="69" spans="17:17" x14ac:dyDescent="0.15">
      <c r="Q69" s="8"/>
    </row>
    <row r="70" spans="17:17" x14ac:dyDescent="0.15">
      <c r="Q70" s="8"/>
    </row>
    <row r="71" spans="17:17" x14ac:dyDescent="0.15">
      <c r="Q71" s="8"/>
    </row>
    <row r="72" spans="17:17" x14ac:dyDescent="0.15">
      <c r="Q72" s="8"/>
    </row>
    <row r="73" spans="17:17" x14ac:dyDescent="0.15">
      <c r="Q73" s="8"/>
    </row>
    <row r="74" spans="17:17" x14ac:dyDescent="0.15">
      <c r="Q74" s="8"/>
    </row>
    <row r="75" spans="17:17" x14ac:dyDescent="0.15">
      <c r="Q75" s="8"/>
    </row>
    <row r="76" spans="17:17" x14ac:dyDescent="0.15">
      <c r="Q76" s="8"/>
    </row>
    <row r="77" spans="17:17" x14ac:dyDescent="0.15">
      <c r="Q77" s="8"/>
    </row>
    <row r="78" spans="17:17" x14ac:dyDescent="0.15">
      <c r="Q78" s="8"/>
    </row>
    <row r="79" spans="17:17" x14ac:dyDescent="0.15">
      <c r="Q79" s="8"/>
    </row>
    <row r="80" spans="17:17" x14ac:dyDescent="0.15">
      <c r="Q80" s="8"/>
    </row>
    <row r="81" spans="17:17" x14ac:dyDescent="0.15">
      <c r="Q81" s="8"/>
    </row>
    <row r="82" spans="17:17" x14ac:dyDescent="0.15">
      <c r="Q82" s="8"/>
    </row>
    <row r="83" spans="17:17" x14ac:dyDescent="0.15">
      <c r="Q83" s="8"/>
    </row>
    <row r="84" spans="17:17" x14ac:dyDescent="0.15">
      <c r="Q84" s="8"/>
    </row>
    <row r="85" spans="17:17" x14ac:dyDescent="0.15">
      <c r="Q85" s="8"/>
    </row>
    <row r="86" spans="17:17" x14ac:dyDescent="0.15">
      <c r="Q86" s="8"/>
    </row>
    <row r="87" spans="17:17" x14ac:dyDescent="0.15">
      <c r="Q87" s="8"/>
    </row>
    <row r="88" spans="17:17" x14ac:dyDescent="0.15">
      <c r="Q88" s="8"/>
    </row>
    <row r="89" spans="17:17" x14ac:dyDescent="0.15">
      <c r="Q89" s="8"/>
    </row>
    <row r="90" spans="17:17" x14ac:dyDescent="0.15">
      <c r="Q90" s="8"/>
    </row>
    <row r="91" spans="17:17" x14ac:dyDescent="0.15">
      <c r="Q91" s="8"/>
    </row>
    <row r="92" spans="17:17" x14ac:dyDescent="0.15">
      <c r="Q92" s="8"/>
    </row>
    <row r="93" spans="17:17" x14ac:dyDescent="0.15">
      <c r="Q93" s="8"/>
    </row>
    <row r="94" spans="17:17" x14ac:dyDescent="0.15">
      <c r="Q94" s="8"/>
    </row>
    <row r="95" spans="17:17" x14ac:dyDescent="0.15">
      <c r="Q95" s="8"/>
    </row>
    <row r="96" spans="17:17" x14ac:dyDescent="0.15">
      <c r="Q96" s="8"/>
    </row>
    <row r="97" spans="17:17" x14ac:dyDescent="0.15">
      <c r="Q97" s="8"/>
    </row>
    <row r="98" spans="17:17" x14ac:dyDescent="0.15">
      <c r="Q98" s="8"/>
    </row>
    <row r="99" spans="17:17" x14ac:dyDescent="0.15">
      <c r="Q99" s="8"/>
    </row>
    <row r="100" spans="17:17" x14ac:dyDescent="0.15">
      <c r="Q100" s="8"/>
    </row>
    <row r="101" spans="17:17" x14ac:dyDescent="0.15">
      <c r="Q101" s="8"/>
    </row>
    <row r="102" spans="17:17" x14ac:dyDescent="0.15">
      <c r="Q102" s="8"/>
    </row>
    <row r="103" spans="17:17" x14ac:dyDescent="0.15">
      <c r="Q103" s="8"/>
    </row>
    <row r="104" spans="17:17" x14ac:dyDescent="0.15">
      <c r="Q104" s="8"/>
    </row>
    <row r="105" spans="17:17" x14ac:dyDescent="0.15">
      <c r="Q105" s="8"/>
    </row>
    <row r="106" spans="17:17" x14ac:dyDescent="0.15">
      <c r="Q106" s="8"/>
    </row>
    <row r="107" spans="17:17" x14ac:dyDescent="0.15">
      <c r="Q107" s="8"/>
    </row>
    <row r="108" spans="17:17" x14ac:dyDescent="0.15">
      <c r="Q108" s="8"/>
    </row>
    <row r="109" spans="17:17" x14ac:dyDescent="0.15">
      <c r="Q109" s="8"/>
    </row>
    <row r="110" spans="17:17" x14ac:dyDescent="0.15">
      <c r="Q110" s="8"/>
    </row>
    <row r="111" spans="17:17" x14ac:dyDescent="0.15">
      <c r="Q111" s="8"/>
    </row>
    <row r="112" spans="17:17" x14ac:dyDescent="0.15">
      <c r="Q112" s="8"/>
    </row>
    <row r="113" spans="17:17" x14ac:dyDescent="0.15">
      <c r="Q113" s="8"/>
    </row>
    <row r="114" spans="17:17" x14ac:dyDescent="0.15">
      <c r="Q114" s="8"/>
    </row>
    <row r="115" spans="17:17" x14ac:dyDescent="0.15">
      <c r="Q115" s="8"/>
    </row>
    <row r="116" spans="17:17" x14ac:dyDescent="0.15">
      <c r="Q116" s="8"/>
    </row>
    <row r="117" spans="17:17" x14ac:dyDescent="0.15">
      <c r="Q117" s="8"/>
    </row>
    <row r="118" spans="17:17" x14ac:dyDescent="0.15">
      <c r="Q118" s="8"/>
    </row>
    <row r="119" spans="17:17" x14ac:dyDescent="0.15">
      <c r="Q119" s="8"/>
    </row>
    <row r="120" spans="17:17" x14ac:dyDescent="0.15">
      <c r="Q120" s="8"/>
    </row>
    <row r="121" spans="17:17" x14ac:dyDescent="0.15">
      <c r="Q121" s="8"/>
    </row>
    <row r="122" spans="17:17" x14ac:dyDescent="0.15">
      <c r="Q122" s="8"/>
    </row>
    <row r="123" spans="17:17" x14ac:dyDescent="0.15">
      <c r="Q123" s="8"/>
    </row>
    <row r="124" spans="17:17" x14ac:dyDescent="0.15">
      <c r="Q124" s="8"/>
    </row>
    <row r="125" spans="17:17" x14ac:dyDescent="0.15">
      <c r="Q125" s="8"/>
    </row>
    <row r="126" spans="17:17" x14ac:dyDescent="0.15">
      <c r="Q126" s="8"/>
    </row>
    <row r="127" spans="17:17" x14ac:dyDescent="0.15">
      <c r="Q127" s="8"/>
    </row>
    <row r="128" spans="17:17" x14ac:dyDescent="0.15">
      <c r="Q128" s="8"/>
    </row>
    <row r="129" spans="17:17" x14ac:dyDescent="0.15">
      <c r="Q129" s="8"/>
    </row>
    <row r="130" spans="17:17" x14ac:dyDescent="0.15">
      <c r="Q130" s="8"/>
    </row>
    <row r="131" spans="17:17" x14ac:dyDescent="0.15">
      <c r="Q131" s="8"/>
    </row>
    <row r="132" spans="17:17" x14ac:dyDescent="0.15">
      <c r="Q132" s="8"/>
    </row>
    <row r="133" spans="17:17" x14ac:dyDescent="0.15">
      <c r="Q133" s="8"/>
    </row>
    <row r="134" spans="17:17" x14ac:dyDescent="0.15">
      <c r="Q134" s="8"/>
    </row>
    <row r="135" spans="17:17" x14ac:dyDescent="0.15">
      <c r="Q135" s="8"/>
    </row>
    <row r="136" spans="17:17" x14ac:dyDescent="0.15">
      <c r="Q136" s="8"/>
    </row>
    <row r="137" spans="17:17" x14ac:dyDescent="0.15">
      <c r="Q137" s="8"/>
    </row>
    <row r="138" spans="17:17" x14ac:dyDescent="0.15">
      <c r="Q138" s="8"/>
    </row>
    <row r="139" spans="17:17" x14ac:dyDescent="0.15">
      <c r="Q139" s="8"/>
    </row>
    <row r="140" spans="17:17" x14ac:dyDescent="0.15">
      <c r="Q140" s="8"/>
    </row>
    <row r="141" spans="17:17" x14ac:dyDescent="0.15">
      <c r="Q141" s="8"/>
    </row>
    <row r="142" spans="17:17" x14ac:dyDescent="0.15">
      <c r="Q142" s="8"/>
    </row>
    <row r="143" spans="17:17" x14ac:dyDescent="0.15">
      <c r="Q143" s="8"/>
    </row>
    <row r="144" spans="17:17" x14ac:dyDescent="0.15">
      <c r="Q144" s="8"/>
    </row>
    <row r="145" spans="17:17" x14ac:dyDescent="0.15">
      <c r="Q145" s="8"/>
    </row>
    <row r="146" spans="17:17" x14ac:dyDescent="0.15">
      <c r="Q146" s="8"/>
    </row>
    <row r="147" spans="17:17" x14ac:dyDescent="0.15">
      <c r="Q147" s="8"/>
    </row>
    <row r="148" spans="17:17" x14ac:dyDescent="0.15">
      <c r="Q148" s="8"/>
    </row>
    <row r="149" spans="17:17" x14ac:dyDescent="0.15">
      <c r="Q149" s="8"/>
    </row>
    <row r="150" spans="17:17" x14ac:dyDescent="0.15">
      <c r="Q150" s="8"/>
    </row>
    <row r="151" spans="17:17" x14ac:dyDescent="0.15">
      <c r="Q151" s="8"/>
    </row>
    <row r="152" spans="17:17" x14ac:dyDescent="0.15">
      <c r="Q152" s="8"/>
    </row>
    <row r="153" spans="17:17" x14ac:dyDescent="0.15">
      <c r="Q153" s="8"/>
    </row>
    <row r="154" spans="17:17" x14ac:dyDescent="0.15">
      <c r="Q154" s="8"/>
    </row>
    <row r="155" spans="17:17" x14ac:dyDescent="0.15">
      <c r="Q155" s="8"/>
    </row>
    <row r="156" spans="17:17" x14ac:dyDescent="0.15">
      <c r="Q156" s="8"/>
    </row>
    <row r="157" spans="17:17" x14ac:dyDescent="0.15">
      <c r="Q157" s="8"/>
    </row>
    <row r="158" spans="17:17" x14ac:dyDescent="0.15">
      <c r="Q158" s="8"/>
    </row>
    <row r="159" spans="17:17" x14ac:dyDescent="0.15">
      <c r="Q159" s="8"/>
    </row>
    <row r="160" spans="17:17" x14ac:dyDescent="0.15">
      <c r="Q160" s="8"/>
    </row>
    <row r="161" spans="17:17" x14ac:dyDescent="0.15">
      <c r="Q161" s="8"/>
    </row>
    <row r="162" spans="17:17" x14ac:dyDescent="0.15">
      <c r="Q162" s="8"/>
    </row>
    <row r="163" spans="17:17" x14ac:dyDescent="0.15">
      <c r="Q163" s="8"/>
    </row>
    <row r="164" spans="17:17" x14ac:dyDescent="0.15">
      <c r="Q164" s="8"/>
    </row>
    <row r="165" spans="17:17" x14ac:dyDescent="0.15">
      <c r="Q165" s="8"/>
    </row>
    <row r="166" spans="17:17" x14ac:dyDescent="0.15">
      <c r="Q166" s="8"/>
    </row>
    <row r="167" spans="17:17" x14ac:dyDescent="0.15">
      <c r="Q167" s="8"/>
    </row>
    <row r="168" spans="17:17" x14ac:dyDescent="0.15">
      <c r="Q168" s="8"/>
    </row>
    <row r="169" spans="17:17" x14ac:dyDescent="0.15">
      <c r="Q169" s="8"/>
    </row>
    <row r="170" spans="17:17" x14ac:dyDescent="0.15">
      <c r="Q170" s="8"/>
    </row>
    <row r="171" spans="17:17" x14ac:dyDescent="0.15">
      <c r="Q171" s="8"/>
    </row>
    <row r="172" spans="17:17" x14ac:dyDescent="0.15">
      <c r="Q172" s="8"/>
    </row>
    <row r="173" spans="17:17" x14ac:dyDescent="0.15">
      <c r="Q173" s="8"/>
    </row>
    <row r="174" spans="17:17" x14ac:dyDescent="0.15">
      <c r="Q174" s="8"/>
    </row>
    <row r="175" spans="17:17" x14ac:dyDescent="0.15">
      <c r="Q175" s="8"/>
    </row>
    <row r="176" spans="17:17" x14ac:dyDescent="0.15">
      <c r="Q176" s="8"/>
    </row>
    <row r="177" spans="17:17" x14ac:dyDescent="0.15">
      <c r="Q177" s="8"/>
    </row>
    <row r="178" spans="17:17" x14ac:dyDescent="0.15">
      <c r="Q178" s="8"/>
    </row>
    <row r="179" spans="17:17" x14ac:dyDescent="0.15">
      <c r="Q179" s="8"/>
    </row>
    <row r="180" spans="17:17" x14ac:dyDescent="0.15">
      <c r="Q180" s="8"/>
    </row>
    <row r="181" spans="17:17" x14ac:dyDescent="0.15">
      <c r="Q181" s="8"/>
    </row>
    <row r="182" spans="17:17" x14ac:dyDescent="0.15">
      <c r="Q182" s="8"/>
    </row>
    <row r="183" spans="17:17" x14ac:dyDescent="0.15">
      <c r="Q183" s="8"/>
    </row>
    <row r="184" spans="17:17" x14ac:dyDescent="0.15">
      <c r="Q184" s="8"/>
    </row>
    <row r="185" spans="17:17" x14ac:dyDescent="0.15">
      <c r="Q185" s="8"/>
    </row>
    <row r="186" spans="17:17" x14ac:dyDescent="0.15">
      <c r="Q186" s="8"/>
    </row>
    <row r="187" spans="17:17" x14ac:dyDescent="0.15">
      <c r="Q187" s="8"/>
    </row>
    <row r="188" spans="17:17" x14ac:dyDescent="0.15">
      <c r="Q188" s="8"/>
    </row>
    <row r="189" spans="17:17" x14ac:dyDescent="0.15">
      <c r="Q189" s="8"/>
    </row>
    <row r="190" spans="17:17" x14ac:dyDescent="0.15">
      <c r="Q190" s="8"/>
    </row>
    <row r="191" spans="17:17" x14ac:dyDescent="0.15">
      <c r="Q191" s="8"/>
    </row>
    <row r="192" spans="17:17" x14ac:dyDescent="0.15">
      <c r="Q192" s="8"/>
    </row>
    <row r="193" spans="17:17" x14ac:dyDescent="0.15">
      <c r="Q193" s="8"/>
    </row>
    <row r="194" spans="17:17" x14ac:dyDescent="0.15">
      <c r="Q194" s="8"/>
    </row>
    <row r="195" spans="17:17" x14ac:dyDescent="0.15">
      <c r="Q195" s="8"/>
    </row>
    <row r="196" spans="17:17" x14ac:dyDescent="0.15">
      <c r="Q196" s="8"/>
    </row>
    <row r="197" spans="17:17" x14ac:dyDescent="0.15">
      <c r="Q197" s="8"/>
    </row>
    <row r="198" spans="17:17" x14ac:dyDescent="0.15">
      <c r="Q198" s="8"/>
    </row>
    <row r="199" spans="17:17" x14ac:dyDescent="0.15">
      <c r="Q199" s="8"/>
    </row>
    <row r="200" spans="17:17" x14ac:dyDescent="0.15">
      <c r="Q200" s="8"/>
    </row>
    <row r="201" spans="17:17" x14ac:dyDescent="0.15">
      <c r="Q201" s="8"/>
    </row>
    <row r="202" spans="17:17" x14ac:dyDescent="0.15">
      <c r="Q202" s="8"/>
    </row>
    <row r="203" spans="17:17" x14ac:dyDescent="0.15">
      <c r="Q203" s="8"/>
    </row>
    <row r="204" spans="17:17" x14ac:dyDescent="0.15">
      <c r="Q204" s="8"/>
    </row>
    <row r="205" spans="17:17" x14ac:dyDescent="0.15">
      <c r="Q205" s="8"/>
    </row>
    <row r="206" spans="17:17" x14ac:dyDescent="0.15">
      <c r="Q206" s="8"/>
    </row>
    <row r="207" spans="17:17" x14ac:dyDescent="0.15">
      <c r="Q207" s="8"/>
    </row>
    <row r="208" spans="17:17" x14ac:dyDescent="0.15">
      <c r="Q208" s="8"/>
    </row>
    <row r="209" spans="17:17" x14ac:dyDescent="0.15">
      <c r="Q209" s="8"/>
    </row>
    <row r="210" spans="17:17" x14ac:dyDescent="0.15">
      <c r="Q210" s="8"/>
    </row>
    <row r="211" spans="17:17" x14ac:dyDescent="0.15">
      <c r="Q211" s="8"/>
    </row>
    <row r="212" spans="17:17" x14ac:dyDescent="0.15">
      <c r="Q212" s="8"/>
    </row>
    <row r="213" spans="17:17" x14ac:dyDescent="0.15">
      <c r="Q213" s="8"/>
    </row>
    <row r="214" spans="17:17" x14ac:dyDescent="0.15">
      <c r="Q214" s="8"/>
    </row>
    <row r="215" spans="17:17" x14ac:dyDescent="0.15">
      <c r="Q215" s="8"/>
    </row>
    <row r="216" spans="17:17" x14ac:dyDescent="0.15">
      <c r="Q216" s="8"/>
    </row>
    <row r="217" spans="17:17" x14ac:dyDescent="0.15">
      <c r="Q217" s="8"/>
    </row>
    <row r="218" spans="17:17" x14ac:dyDescent="0.15">
      <c r="Q218" s="8"/>
    </row>
    <row r="219" spans="17:17" x14ac:dyDescent="0.15">
      <c r="Q219" s="8"/>
    </row>
    <row r="220" spans="17:17" x14ac:dyDescent="0.15">
      <c r="Q220" s="8"/>
    </row>
    <row r="221" spans="17:17" x14ac:dyDescent="0.15">
      <c r="Q221" s="8"/>
    </row>
    <row r="222" spans="17:17" x14ac:dyDescent="0.15">
      <c r="Q222" s="8"/>
    </row>
    <row r="223" spans="17:17" x14ac:dyDescent="0.15">
      <c r="Q223" s="8"/>
    </row>
    <row r="224" spans="17:17" x14ac:dyDescent="0.15">
      <c r="Q224" s="8"/>
    </row>
    <row r="225" spans="17:17" x14ac:dyDescent="0.15">
      <c r="Q225" s="8"/>
    </row>
    <row r="226" spans="17:17" x14ac:dyDescent="0.15">
      <c r="Q226" s="8"/>
    </row>
    <row r="227" spans="17:17" x14ac:dyDescent="0.15">
      <c r="Q227" s="8"/>
    </row>
    <row r="228" spans="17:17" x14ac:dyDescent="0.15">
      <c r="Q228" s="8"/>
    </row>
    <row r="229" spans="17:17" x14ac:dyDescent="0.15">
      <c r="Q229" s="8"/>
    </row>
    <row r="230" spans="17:17" x14ac:dyDescent="0.15">
      <c r="Q230" s="8"/>
    </row>
    <row r="231" spans="17:17" x14ac:dyDescent="0.15">
      <c r="Q231" s="8"/>
    </row>
    <row r="232" spans="17:17" x14ac:dyDescent="0.15">
      <c r="Q232" s="8"/>
    </row>
    <row r="233" spans="17:17" x14ac:dyDescent="0.15">
      <c r="Q233" s="8"/>
    </row>
    <row r="234" spans="17:17" x14ac:dyDescent="0.15">
      <c r="Q234" s="8"/>
    </row>
    <row r="235" spans="17:17" x14ac:dyDescent="0.15">
      <c r="Q235" s="8"/>
    </row>
    <row r="236" spans="17:17" x14ac:dyDescent="0.15">
      <c r="Q236" s="8"/>
    </row>
    <row r="237" spans="17:17" x14ac:dyDescent="0.15">
      <c r="Q237" s="8"/>
    </row>
    <row r="238" spans="17:17" x14ac:dyDescent="0.15">
      <c r="Q238" s="8"/>
    </row>
    <row r="239" spans="17:17" x14ac:dyDescent="0.15">
      <c r="Q239" s="8"/>
    </row>
    <row r="240" spans="17:17" x14ac:dyDescent="0.15">
      <c r="Q240" s="8"/>
    </row>
    <row r="241" spans="17:17" x14ac:dyDescent="0.15">
      <c r="Q241" s="8"/>
    </row>
    <row r="242" spans="17:17" x14ac:dyDescent="0.15">
      <c r="Q242" s="8"/>
    </row>
    <row r="243" spans="17:17" x14ac:dyDescent="0.15">
      <c r="Q243" s="8"/>
    </row>
    <row r="244" spans="17:17" x14ac:dyDescent="0.15">
      <c r="Q244" s="8"/>
    </row>
    <row r="245" spans="17:17" x14ac:dyDescent="0.15">
      <c r="Q245" s="8"/>
    </row>
    <row r="246" spans="17:17" x14ac:dyDescent="0.15">
      <c r="Q246" s="8"/>
    </row>
    <row r="247" spans="17:17" x14ac:dyDescent="0.15">
      <c r="Q247" s="8"/>
    </row>
    <row r="248" spans="17:17" x14ac:dyDescent="0.15">
      <c r="Q248" s="8"/>
    </row>
    <row r="249" spans="17:17" x14ac:dyDescent="0.15">
      <c r="Q249" s="8"/>
    </row>
    <row r="250" spans="17:17" x14ac:dyDescent="0.15">
      <c r="Q250" s="8"/>
    </row>
    <row r="251" spans="17:17" x14ac:dyDescent="0.15">
      <c r="Q251" s="8"/>
    </row>
    <row r="252" spans="17:17" x14ac:dyDescent="0.15">
      <c r="Q252" s="8"/>
    </row>
    <row r="253" spans="17:17" x14ac:dyDescent="0.15">
      <c r="Q253" s="8"/>
    </row>
    <row r="254" spans="17:17" x14ac:dyDescent="0.15">
      <c r="Q254" s="8"/>
    </row>
    <row r="255" spans="17:17" x14ac:dyDescent="0.15">
      <c r="Q255" s="8"/>
    </row>
    <row r="256" spans="17:17" x14ac:dyDescent="0.15">
      <c r="Q256" s="8"/>
    </row>
    <row r="257" spans="17:17" x14ac:dyDescent="0.15">
      <c r="Q257" s="8"/>
    </row>
    <row r="258" spans="17:17" x14ac:dyDescent="0.15">
      <c r="Q258" s="8"/>
    </row>
    <row r="259" spans="17:17" x14ac:dyDescent="0.15">
      <c r="Q259" s="8"/>
    </row>
    <row r="260" spans="17:17" x14ac:dyDescent="0.15">
      <c r="Q260" s="8"/>
    </row>
    <row r="261" spans="17:17" x14ac:dyDescent="0.15">
      <c r="Q261" s="8"/>
    </row>
    <row r="262" spans="17:17" x14ac:dyDescent="0.15">
      <c r="Q262" s="8"/>
    </row>
    <row r="263" spans="17:17" x14ac:dyDescent="0.15">
      <c r="Q263" s="8"/>
    </row>
    <row r="264" spans="17:17" x14ac:dyDescent="0.15">
      <c r="Q264" s="8"/>
    </row>
    <row r="265" spans="17:17" x14ac:dyDescent="0.15">
      <c r="Q265" s="8"/>
    </row>
    <row r="266" spans="17:17" x14ac:dyDescent="0.15">
      <c r="Q266" s="8"/>
    </row>
    <row r="267" spans="17:17" x14ac:dyDescent="0.15">
      <c r="Q267" s="8"/>
    </row>
    <row r="268" spans="17:17" x14ac:dyDescent="0.15">
      <c r="Q268" s="8"/>
    </row>
    <row r="269" spans="17:17" x14ac:dyDescent="0.15">
      <c r="Q269" s="8"/>
    </row>
    <row r="270" spans="17:17" x14ac:dyDescent="0.15">
      <c r="Q270" s="8"/>
    </row>
    <row r="271" spans="17:17" x14ac:dyDescent="0.15">
      <c r="Q271" s="8"/>
    </row>
    <row r="272" spans="17:17" x14ac:dyDescent="0.15">
      <c r="Q272" s="8"/>
    </row>
    <row r="273" spans="17:17" x14ac:dyDescent="0.15">
      <c r="Q273" s="8"/>
    </row>
    <row r="274" spans="17:17" x14ac:dyDescent="0.15">
      <c r="Q274" s="8"/>
    </row>
    <row r="275" spans="17:17" x14ac:dyDescent="0.15">
      <c r="Q275" s="8"/>
    </row>
    <row r="276" spans="17:17" x14ac:dyDescent="0.15">
      <c r="Q276" s="8"/>
    </row>
    <row r="277" spans="17:17" x14ac:dyDescent="0.15">
      <c r="Q277" s="8"/>
    </row>
    <row r="278" spans="17:17" x14ac:dyDescent="0.15">
      <c r="Q278" s="8"/>
    </row>
    <row r="279" spans="17:17" x14ac:dyDescent="0.15">
      <c r="Q279" s="8"/>
    </row>
    <row r="280" spans="17:17" x14ac:dyDescent="0.15">
      <c r="Q280" s="8"/>
    </row>
    <row r="281" spans="17:17" x14ac:dyDescent="0.15">
      <c r="Q281" s="8"/>
    </row>
    <row r="282" spans="17:17" x14ac:dyDescent="0.15">
      <c r="Q282" s="8"/>
    </row>
    <row r="283" spans="17:17" x14ac:dyDescent="0.15">
      <c r="Q283" s="8"/>
    </row>
    <row r="284" spans="17:17" x14ac:dyDescent="0.15">
      <c r="Q284" s="8"/>
    </row>
    <row r="285" spans="17:17" x14ac:dyDescent="0.15">
      <c r="Q285" s="8"/>
    </row>
    <row r="286" spans="17:17" x14ac:dyDescent="0.15">
      <c r="Q286" s="8"/>
    </row>
    <row r="287" spans="17:17" x14ac:dyDescent="0.15">
      <c r="Q287" s="8"/>
    </row>
    <row r="288" spans="17:17" x14ac:dyDescent="0.15">
      <c r="Q288" s="8"/>
    </row>
    <row r="289" spans="17:17" x14ac:dyDescent="0.15">
      <c r="Q289" s="8"/>
    </row>
    <row r="290" spans="17:17" x14ac:dyDescent="0.15">
      <c r="Q290" s="8"/>
    </row>
    <row r="291" spans="17:17" x14ac:dyDescent="0.15">
      <c r="Q291" s="8"/>
    </row>
    <row r="292" spans="17:17" x14ac:dyDescent="0.15">
      <c r="Q292" s="8"/>
    </row>
    <row r="293" spans="17:17" x14ac:dyDescent="0.15">
      <c r="Q293" s="8"/>
    </row>
    <row r="294" spans="17:17" x14ac:dyDescent="0.15">
      <c r="Q294" s="8"/>
    </row>
    <row r="295" spans="17:17" x14ac:dyDescent="0.15">
      <c r="Q295" s="8"/>
    </row>
    <row r="296" spans="17:17" x14ac:dyDescent="0.15">
      <c r="Q296" s="8"/>
    </row>
    <row r="297" spans="17:17" x14ac:dyDescent="0.15">
      <c r="Q297" s="8"/>
    </row>
    <row r="298" spans="17:17" x14ac:dyDescent="0.15">
      <c r="Q298" s="8"/>
    </row>
    <row r="299" spans="17:17" x14ac:dyDescent="0.15">
      <c r="Q299" s="8"/>
    </row>
    <row r="300" spans="17:17" x14ac:dyDescent="0.15">
      <c r="Q300" s="8"/>
    </row>
    <row r="301" spans="17:17" x14ac:dyDescent="0.15">
      <c r="Q301" s="8"/>
    </row>
    <row r="302" spans="17:17" x14ac:dyDescent="0.15">
      <c r="Q302" s="8"/>
    </row>
    <row r="303" spans="17:17" x14ac:dyDescent="0.15">
      <c r="Q303" s="8"/>
    </row>
    <row r="304" spans="17:17" x14ac:dyDescent="0.15">
      <c r="Q304" s="8"/>
    </row>
    <row r="305" spans="17:17" x14ac:dyDescent="0.15">
      <c r="Q305" s="8"/>
    </row>
    <row r="306" spans="17:17" x14ac:dyDescent="0.15">
      <c r="Q306" s="8"/>
    </row>
    <row r="307" spans="17:17" x14ac:dyDescent="0.15">
      <c r="Q307" s="8"/>
    </row>
    <row r="308" spans="17:17" x14ac:dyDescent="0.15">
      <c r="Q308" s="8"/>
    </row>
    <row r="309" spans="17:17" x14ac:dyDescent="0.15">
      <c r="Q309" s="8"/>
    </row>
    <row r="310" spans="17:17" x14ac:dyDescent="0.15">
      <c r="Q310" s="8"/>
    </row>
    <row r="311" spans="17:17" x14ac:dyDescent="0.15">
      <c r="Q311" s="8"/>
    </row>
    <row r="312" spans="17:17" x14ac:dyDescent="0.15">
      <c r="Q312" s="8"/>
    </row>
    <row r="313" spans="17:17" x14ac:dyDescent="0.15">
      <c r="Q313" s="8"/>
    </row>
    <row r="314" spans="17:17" x14ac:dyDescent="0.15">
      <c r="Q314" s="8"/>
    </row>
    <row r="315" spans="17:17" x14ac:dyDescent="0.15">
      <c r="Q315" s="8"/>
    </row>
    <row r="316" spans="17:17" x14ac:dyDescent="0.15">
      <c r="Q316" s="8"/>
    </row>
    <row r="317" spans="17:17" x14ac:dyDescent="0.15">
      <c r="Q317" s="8"/>
    </row>
    <row r="318" spans="17:17" x14ac:dyDescent="0.15">
      <c r="Q318" s="8"/>
    </row>
    <row r="319" spans="17:17" x14ac:dyDescent="0.15">
      <c r="Q319" s="8"/>
    </row>
    <row r="320" spans="17:17" x14ac:dyDescent="0.15">
      <c r="Q320" s="8"/>
    </row>
    <row r="321" spans="17:17" x14ac:dyDescent="0.15">
      <c r="Q321" s="8"/>
    </row>
    <row r="322" spans="17:17" x14ac:dyDescent="0.15">
      <c r="Q322" s="8"/>
    </row>
    <row r="323" spans="17:17" x14ac:dyDescent="0.15">
      <c r="Q323" s="8"/>
    </row>
    <row r="324" spans="17:17" x14ac:dyDescent="0.15">
      <c r="Q324" s="8"/>
    </row>
    <row r="325" spans="17:17" x14ac:dyDescent="0.15">
      <c r="Q325" s="8"/>
    </row>
    <row r="326" spans="17:17" x14ac:dyDescent="0.15">
      <c r="Q326" s="8"/>
    </row>
    <row r="327" spans="17:17" x14ac:dyDescent="0.15">
      <c r="Q327" s="8"/>
    </row>
    <row r="328" spans="17:17" x14ac:dyDescent="0.15">
      <c r="Q328" s="8"/>
    </row>
    <row r="329" spans="17:17" x14ac:dyDescent="0.15">
      <c r="Q329" s="8"/>
    </row>
    <row r="330" spans="17:17" x14ac:dyDescent="0.15">
      <c r="Q330" s="8"/>
    </row>
    <row r="331" spans="17:17" x14ac:dyDescent="0.15">
      <c r="Q331" s="8"/>
    </row>
    <row r="332" spans="17:17" x14ac:dyDescent="0.15">
      <c r="Q332" s="8"/>
    </row>
    <row r="333" spans="17:17" x14ac:dyDescent="0.15">
      <c r="Q333" s="8"/>
    </row>
    <row r="334" spans="17:17" x14ac:dyDescent="0.15">
      <c r="Q334" s="8"/>
    </row>
    <row r="335" spans="17:17" x14ac:dyDescent="0.15">
      <c r="Q335" s="8"/>
    </row>
    <row r="336" spans="17:17" x14ac:dyDescent="0.15">
      <c r="Q336" s="8"/>
    </row>
    <row r="337" spans="17:17" x14ac:dyDescent="0.15">
      <c r="Q337" s="8"/>
    </row>
    <row r="338" spans="17:17" x14ac:dyDescent="0.15">
      <c r="Q338" s="8"/>
    </row>
    <row r="339" spans="17:17" x14ac:dyDescent="0.15">
      <c r="Q339" s="8"/>
    </row>
    <row r="340" spans="17:17" x14ac:dyDescent="0.15">
      <c r="Q340" s="8"/>
    </row>
    <row r="341" spans="17:17" x14ac:dyDescent="0.15">
      <c r="Q341" s="8"/>
    </row>
    <row r="342" spans="17:17" x14ac:dyDescent="0.15">
      <c r="Q342" s="8"/>
    </row>
    <row r="343" spans="17:17" x14ac:dyDescent="0.15">
      <c r="Q343" s="8"/>
    </row>
  </sheetData>
  <printOptions gridLines="1"/>
  <pageMargins left="0.75" right="0.75" top="1" bottom="1" header="0.5" footer="0.5"/>
  <pageSetup paperSize="9" scale="81" fitToHeight="2" orientation="landscape" horizontalDpi="120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49"/>
  <sheetViews>
    <sheetView workbookViewId="0">
      <selection activeCell="A24" sqref="A24:IV24"/>
    </sheetView>
  </sheetViews>
  <sheetFormatPr baseColWidth="10" defaultRowHeight="13" x14ac:dyDescent="0.15"/>
  <cols>
    <col min="1" max="9" width="8.83203125" customWidth="1"/>
    <col min="10" max="10" width="4.5" customWidth="1"/>
    <col min="11" max="15" width="10.6640625" style="3" customWidth="1"/>
    <col min="16" max="16" width="10.6640625" customWidth="1"/>
    <col min="17" max="256" width="8.83203125" customWidth="1"/>
  </cols>
  <sheetData>
    <row r="1" spans="1:16" x14ac:dyDescent="0.15">
      <c r="A1" s="4"/>
    </row>
    <row r="3" spans="1:16" x14ac:dyDescent="0.15">
      <c r="K3" s="3" t="s">
        <v>36</v>
      </c>
      <c r="L3" s="3" t="s">
        <v>37</v>
      </c>
      <c r="M3" s="3" t="s">
        <v>40</v>
      </c>
      <c r="N3" s="3" t="s">
        <v>39</v>
      </c>
      <c r="O3" s="3" t="s">
        <v>38</v>
      </c>
      <c r="P3" s="3" t="s">
        <v>83</v>
      </c>
    </row>
    <row r="4" spans="1:16" ht="16" x14ac:dyDescent="0.2">
      <c r="A4" s="1" t="s">
        <v>0</v>
      </c>
    </row>
    <row r="5" spans="1:16" ht="16" x14ac:dyDescent="0.2">
      <c r="A5" s="1" t="s">
        <v>97</v>
      </c>
      <c r="B5" s="2" t="s">
        <v>1</v>
      </c>
      <c r="K5" s="3">
        <v>26910</v>
      </c>
      <c r="L5" s="3">
        <f t="shared" ref="L5:L23" si="0">K5*(1+17.5%)</f>
        <v>31619.25</v>
      </c>
      <c r="M5" s="3">
        <f t="shared" ref="M5:M23" si="1">L5*(1-70%)</f>
        <v>9485.7750000000015</v>
      </c>
      <c r="N5" s="3">
        <f t="shared" ref="N5:N13" si="2">L5*(1-60%)</f>
        <v>12647.7</v>
      </c>
      <c r="O5" s="3">
        <f t="shared" ref="O5:O13" si="3">L5*(1-40%)</f>
        <v>18971.55</v>
      </c>
      <c r="P5" s="5">
        <f>L5*(1-55%)</f>
        <v>14228.662499999999</v>
      </c>
    </row>
    <row r="6" spans="1:16" ht="16" x14ac:dyDescent="0.2">
      <c r="A6" s="1" t="s">
        <v>97</v>
      </c>
      <c r="B6" s="2" t="s">
        <v>1</v>
      </c>
      <c r="K6" s="3">
        <v>26910</v>
      </c>
      <c r="L6" s="3">
        <f t="shared" si="0"/>
        <v>31619.25</v>
      </c>
      <c r="M6" s="3">
        <f t="shared" si="1"/>
        <v>9485.7750000000015</v>
      </c>
      <c r="N6" s="3">
        <f>L6*(1-60%)</f>
        <v>12647.7</v>
      </c>
      <c r="O6" s="3">
        <f>L6*(1-40%)</f>
        <v>18971.55</v>
      </c>
      <c r="P6" s="5">
        <f t="shared" ref="P6:P23" si="4">L6*(1-55%)</f>
        <v>14228.662499999999</v>
      </c>
    </row>
    <row r="7" spans="1:16" ht="16" x14ac:dyDescent="0.2">
      <c r="A7" s="2" t="s">
        <v>2</v>
      </c>
      <c r="K7" s="3">
        <v>1000</v>
      </c>
      <c r="L7" s="3">
        <f t="shared" si="0"/>
        <v>1175</v>
      </c>
      <c r="M7" s="3">
        <f t="shared" si="1"/>
        <v>352.50000000000006</v>
      </c>
      <c r="N7" s="3">
        <f t="shared" si="2"/>
        <v>470</v>
      </c>
      <c r="O7" s="3">
        <f t="shared" si="3"/>
        <v>705</v>
      </c>
      <c r="P7" s="5">
        <f t="shared" si="4"/>
        <v>528.75</v>
      </c>
    </row>
    <row r="8" spans="1:16" ht="16" x14ac:dyDescent="0.2">
      <c r="A8" s="2" t="s">
        <v>122</v>
      </c>
      <c r="K8" s="3">
        <v>19116</v>
      </c>
      <c r="L8" s="3">
        <f>K8*(1+17.5%)</f>
        <v>22461.3</v>
      </c>
      <c r="M8" s="3">
        <f>L8*(1-70%)</f>
        <v>6738.39</v>
      </c>
      <c r="N8" s="3">
        <f>L8*(1-60%)</f>
        <v>8984.52</v>
      </c>
      <c r="O8" s="3">
        <f>L8*(1-40%)</f>
        <v>13476.779999999999</v>
      </c>
      <c r="P8" s="5">
        <f>L8*(1-55%)</f>
        <v>10107.584999999999</v>
      </c>
    </row>
    <row r="9" spans="1:16" ht="16" x14ac:dyDescent="0.2">
      <c r="A9" s="2" t="s">
        <v>122</v>
      </c>
      <c r="K9" s="3">
        <v>19116</v>
      </c>
      <c r="L9" s="3">
        <f>K9*(1+17.5%)</f>
        <v>22461.3</v>
      </c>
      <c r="M9" s="3">
        <f>L9*(1-70%)</f>
        <v>6738.39</v>
      </c>
      <c r="N9" s="3">
        <f>L9*(1-60%)</f>
        <v>8984.52</v>
      </c>
      <c r="O9" s="3">
        <f>L9*(1-40%)</f>
        <v>13476.779999999999</v>
      </c>
      <c r="P9" s="5">
        <f>L9*(1-55%)</f>
        <v>10107.584999999999</v>
      </c>
    </row>
    <row r="10" spans="1:16" ht="16" x14ac:dyDescent="0.2">
      <c r="A10" s="2" t="s">
        <v>122</v>
      </c>
      <c r="K10" s="3">
        <v>19116</v>
      </c>
      <c r="L10" s="3">
        <f t="shared" si="0"/>
        <v>22461.3</v>
      </c>
      <c r="M10" s="3">
        <f t="shared" si="1"/>
        <v>6738.39</v>
      </c>
      <c r="N10" s="3">
        <f t="shared" si="2"/>
        <v>8984.52</v>
      </c>
      <c r="O10" s="3">
        <f t="shared" si="3"/>
        <v>13476.779999999999</v>
      </c>
      <c r="P10" s="5">
        <f t="shared" si="4"/>
        <v>10107.584999999999</v>
      </c>
    </row>
    <row r="11" spans="1:16" ht="16" x14ac:dyDescent="0.2">
      <c r="A11" s="2" t="s">
        <v>3</v>
      </c>
      <c r="K11" s="3">
        <v>8300</v>
      </c>
      <c r="L11" s="3">
        <f t="shared" si="0"/>
        <v>9752.5</v>
      </c>
      <c r="M11" s="3">
        <f t="shared" si="1"/>
        <v>2925.7500000000005</v>
      </c>
      <c r="N11" s="3">
        <f t="shared" si="2"/>
        <v>3901</v>
      </c>
      <c r="O11" s="3">
        <f t="shared" si="3"/>
        <v>5851.5</v>
      </c>
      <c r="P11" s="5">
        <f t="shared" si="4"/>
        <v>4388.625</v>
      </c>
    </row>
    <row r="12" spans="1:16" ht="16" x14ac:dyDescent="0.2">
      <c r="A12" s="2" t="s">
        <v>3</v>
      </c>
      <c r="K12" s="3">
        <v>8300</v>
      </c>
      <c r="L12" s="3">
        <f t="shared" si="0"/>
        <v>9752.5</v>
      </c>
      <c r="M12" s="3">
        <f t="shared" si="1"/>
        <v>2925.7500000000005</v>
      </c>
      <c r="N12" s="3">
        <f>L12*(1-60%)</f>
        <v>3901</v>
      </c>
      <c r="O12" s="3">
        <f>L12*(1-40%)</f>
        <v>5851.5</v>
      </c>
      <c r="P12" s="5">
        <f t="shared" si="4"/>
        <v>4388.625</v>
      </c>
    </row>
    <row r="13" spans="1:16" ht="16" x14ac:dyDescent="0.2">
      <c r="A13" s="2" t="s">
        <v>4</v>
      </c>
      <c r="K13" s="3">
        <v>1586</v>
      </c>
      <c r="L13" s="3">
        <f t="shared" si="0"/>
        <v>1863.5500000000002</v>
      </c>
      <c r="M13" s="3">
        <f t="shared" si="1"/>
        <v>559.06500000000017</v>
      </c>
      <c r="N13" s="3">
        <f t="shared" si="2"/>
        <v>745.42000000000007</v>
      </c>
      <c r="O13" s="3">
        <f t="shared" si="3"/>
        <v>1118.1300000000001</v>
      </c>
      <c r="P13" s="5">
        <f t="shared" si="4"/>
        <v>838.59749999999997</v>
      </c>
    </row>
    <row r="14" spans="1:16" ht="16" x14ac:dyDescent="0.2">
      <c r="A14" s="2" t="s">
        <v>4</v>
      </c>
      <c r="K14" s="3">
        <v>1586</v>
      </c>
      <c r="L14" s="3">
        <f>K14*(1+17.5%)</f>
        <v>1863.5500000000002</v>
      </c>
      <c r="M14" s="3">
        <f>L14*(1-70%)</f>
        <v>559.06500000000017</v>
      </c>
      <c r="N14" s="3">
        <f t="shared" ref="N14:N24" si="5">L14*(1-60%)</f>
        <v>745.42000000000007</v>
      </c>
      <c r="O14" s="3">
        <f t="shared" ref="O14:O24" si="6">L14*(1-40%)</f>
        <v>1118.1300000000001</v>
      </c>
      <c r="P14" s="5">
        <f>L14*(1-55%)</f>
        <v>838.59749999999997</v>
      </c>
    </row>
    <row r="15" spans="1:16" ht="16" x14ac:dyDescent="0.2">
      <c r="A15" s="2" t="s">
        <v>4</v>
      </c>
      <c r="K15" s="3">
        <v>1586</v>
      </c>
      <c r="L15" s="3">
        <f>K15*(1+17.5%)</f>
        <v>1863.5500000000002</v>
      </c>
      <c r="M15" s="3">
        <f>L15*(1-70%)</f>
        <v>559.06500000000017</v>
      </c>
      <c r="N15" s="3">
        <f t="shared" si="5"/>
        <v>745.42000000000007</v>
      </c>
      <c r="O15" s="3">
        <f t="shared" si="6"/>
        <v>1118.1300000000001</v>
      </c>
      <c r="P15" s="5">
        <f>L15*(1-55%)</f>
        <v>838.59749999999997</v>
      </c>
    </row>
    <row r="16" spans="1:16" ht="16" x14ac:dyDescent="0.2">
      <c r="A16" s="2" t="s">
        <v>4</v>
      </c>
      <c r="K16" s="3">
        <v>1586</v>
      </c>
      <c r="L16" s="3">
        <f>K16*(1+17.5%)</f>
        <v>1863.5500000000002</v>
      </c>
      <c r="M16" s="3">
        <f>L16*(1-70%)</f>
        <v>559.06500000000017</v>
      </c>
      <c r="N16" s="3">
        <f t="shared" si="5"/>
        <v>745.42000000000007</v>
      </c>
      <c r="O16" s="3">
        <f t="shared" si="6"/>
        <v>1118.1300000000001</v>
      </c>
      <c r="P16" s="5">
        <f>L16*(1-55%)</f>
        <v>838.59749999999997</v>
      </c>
    </row>
    <row r="17" spans="1:16" ht="16" x14ac:dyDescent="0.2">
      <c r="A17" s="2" t="s">
        <v>4</v>
      </c>
      <c r="K17" s="3">
        <v>1586</v>
      </c>
      <c r="L17" s="3">
        <f>K17*(1+17.5%)</f>
        <v>1863.5500000000002</v>
      </c>
      <c r="M17" s="3">
        <f>L17*(1-70%)</f>
        <v>559.06500000000017</v>
      </c>
      <c r="N17" s="3">
        <f t="shared" si="5"/>
        <v>745.42000000000007</v>
      </c>
      <c r="O17" s="3">
        <f t="shared" si="6"/>
        <v>1118.1300000000001</v>
      </c>
      <c r="P17" s="5">
        <f>L17*(1-55%)</f>
        <v>838.59749999999997</v>
      </c>
    </row>
    <row r="18" spans="1:16" ht="16" x14ac:dyDescent="0.2">
      <c r="A18" s="2" t="s">
        <v>4</v>
      </c>
      <c r="K18" s="3">
        <v>1586</v>
      </c>
      <c r="L18" s="3">
        <f>K18*(1+17.5%)</f>
        <v>1863.5500000000002</v>
      </c>
      <c r="M18" s="3">
        <f>L18*(1-70%)</f>
        <v>559.06500000000017</v>
      </c>
      <c r="N18" s="3">
        <f t="shared" si="5"/>
        <v>745.42000000000007</v>
      </c>
      <c r="O18" s="3">
        <f t="shared" si="6"/>
        <v>1118.1300000000001</v>
      </c>
      <c r="P18" s="5">
        <f>L18*(1-55%)</f>
        <v>838.59749999999997</v>
      </c>
    </row>
    <row r="19" spans="1:16" ht="16" x14ac:dyDescent="0.2">
      <c r="A19" s="2" t="s">
        <v>41</v>
      </c>
      <c r="K19" s="3">
        <v>2450</v>
      </c>
      <c r="L19" s="3">
        <f t="shared" si="0"/>
        <v>2878.75</v>
      </c>
      <c r="M19" s="3">
        <f t="shared" si="1"/>
        <v>863.62500000000011</v>
      </c>
      <c r="N19" s="3">
        <f t="shared" si="5"/>
        <v>1151.5</v>
      </c>
      <c r="O19" s="3">
        <f t="shared" si="6"/>
        <v>1727.25</v>
      </c>
      <c r="P19" s="5">
        <f t="shared" si="4"/>
        <v>1295.4374999999998</v>
      </c>
    </row>
    <row r="20" spans="1:16" ht="16" x14ac:dyDescent="0.2">
      <c r="A20" s="2" t="s">
        <v>41</v>
      </c>
      <c r="K20" s="3">
        <v>2450</v>
      </c>
      <c r="L20" s="3">
        <f>K20*(1+17.5%)</f>
        <v>2878.75</v>
      </c>
      <c r="M20" s="3">
        <f>L20*(1-70%)</f>
        <v>863.62500000000011</v>
      </c>
      <c r="N20" s="3">
        <f t="shared" si="5"/>
        <v>1151.5</v>
      </c>
      <c r="O20" s="3">
        <f t="shared" si="6"/>
        <v>1727.25</v>
      </c>
      <c r="P20" s="5">
        <f>L20*(1-55%)</f>
        <v>1295.4374999999998</v>
      </c>
    </row>
    <row r="21" spans="1:16" ht="16" x14ac:dyDescent="0.2">
      <c r="A21" s="2" t="s">
        <v>41</v>
      </c>
      <c r="K21" s="3">
        <v>2450</v>
      </c>
      <c r="L21" s="3">
        <f t="shared" si="0"/>
        <v>2878.75</v>
      </c>
      <c r="M21" s="3">
        <f t="shared" si="1"/>
        <v>863.62500000000011</v>
      </c>
      <c r="N21" s="3">
        <f t="shared" si="5"/>
        <v>1151.5</v>
      </c>
      <c r="O21" s="3">
        <f t="shared" si="6"/>
        <v>1727.25</v>
      </c>
      <c r="P21" s="5">
        <f t="shared" si="4"/>
        <v>1295.4374999999998</v>
      </c>
    </row>
    <row r="22" spans="1:16" ht="16" x14ac:dyDescent="0.2">
      <c r="A22" s="2" t="s">
        <v>42</v>
      </c>
      <c r="K22" s="3">
        <v>2100</v>
      </c>
      <c r="L22" s="3">
        <f t="shared" si="0"/>
        <v>2467.5</v>
      </c>
      <c r="M22" s="3">
        <f t="shared" si="1"/>
        <v>740.25000000000011</v>
      </c>
      <c r="N22" s="3">
        <f t="shared" si="5"/>
        <v>987</v>
      </c>
      <c r="O22" s="3">
        <f t="shared" si="6"/>
        <v>1480.5</v>
      </c>
      <c r="P22" s="5">
        <f t="shared" si="4"/>
        <v>1110.375</v>
      </c>
    </row>
    <row r="23" spans="1:16" ht="16" x14ac:dyDescent="0.2">
      <c r="A23" s="2" t="s">
        <v>42</v>
      </c>
      <c r="K23" s="3">
        <v>2100</v>
      </c>
      <c r="L23" s="3">
        <f t="shared" si="0"/>
        <v>2467.5</v>
      </c>
      <c r="M23" s="3">
        <f t="shared" si="1"/>
        <v>740.25000000000011</v>
      </c>
      <c r="N23" s="3">
        <f t="shared" si="5"/>
        <v>987</v>
      </c>
      <c r="O23" s="3">
        <f t="shared" si="6"/>
        <v>1480.5</v>
      </c>
      <c r="P23" s="5">
        <f t="shared" si="4"/>
        <v>1110.375</v>
      </c>
    </row>
    <row r="24" spans="1:16" ht="16" x14ac:dyDescent="0.2">
      <c r="A24" s="2" t="s">
        <v>98</v>
      </c>
      <c r="K24" s="3">
        <v>1890</v>
      </c>
      <c r="L24" s="3">
        <f>K24*(1+17.5%)</f>
        <v>2220.75</v>
      </c>
      <c r="M24" s="3">
        <f>L24*(1-70%)</f>
        <v>666.22500000000014</v>
      </c>
      <c r="N24" s="3">
        <f t="shared" si="5"/>
        <v>888.30000000000007</v>
      </c>
      <c r="O24" s="3">
        <f t="shared" si="6"/>
        <v>1332.45</v>
      </c>
      <c r="P24" s="5">
        <f>L24*(1-55%)</f>
        <v>999.33749999999986</v>
      </c>
    </row>
    <row r="25" spans="1:16" ht="16" x14ac:dyDescent="0.2">
      <c r="A25" s="2"/>
      <c r="P25" s="5"/>
    </row>
    <row r="26" spans="1:16" ht="16" x14ac:dyDescent="0.2">
      <c r="A26" s="2"/>
      <c r="P26" s="5"/>
    </row>
    <row r="27" spans="1:16" ht="16" x14ac:dyDescent="0.2">
      <c r="A27" s="1" t="s">
        <v>5</v>
      </c>
    </row>
    <row r="28" spans="1:16" ht="16" x14ac:dyDescent="0.2">
      <c r="A28" s="2" t="s">
        <v>6</v>
      </c>
      <c r="K28" s="3">
        <v>18700</v>
      </c>
      <c r="L28" s="3">
        <f>K28*(1+17.5%)</f>
        <v>21972.5</v>
      </c>
      <c r="M28" s="3">
        <f>L28*(1-70%)</f>
        <v>6591.7500000000009</v>
      </c>
      <c r="N28" s="3">
        <f>L28*(1-60%)</f>
        <v>8789</v>
      </c>
      <c r="O28" s="3">
        <f>L28*(1-40%)</f>
        <v>13183.5</v>
      </c>
      <c r="P28" s="5">
        <f>L28*(1-55%)</f>
        <v>9887.6249999999982</v>
      </c>
    </row>
    <row r="29" spans="1:16" ht="16" x14ac:dyDescent="0.2">
      <c r="A29" s="2" t="s">
        <v>7</v>
      </c>
      <c r="K29" s="3">
        <v>6300</v>
      </c>
      <c r="L29" s="3">
        <f>K29*(1+17.5%)</f>
        <v>7402.5</v>
      </c>
      <c r="M29" s="3">
        <f>L29*(1-70%)</f>
        <v>2220.7500000000005</v>
      </c>
      <c r="N29" s="3">
        <f>L29*(1-60%)</f>
        <v>2961</v>
      </c>
      <c r="O29" s="3">
        <f>L29*(1-40%)</f>
        <v>4441.5</v>
      </c>
      <c r="P29" s="5">
        <f>L29*(1-55%)</f>
        <v>3331.1249999999995</v>
      </c>
    </row>
    <row r="30" spans="1:16" ht="16" x14ac:dyDescent="0.2">
      <c r="A30" s="2" t="s">
        <v>8</v>
      </c>
      <c r="K30" s="3">
        <v>2100</v>
      </c>
      <c r="L30" s="3">
        <f>K30*(1+17.5%)</f>
        <v>2467.5</v>
      </c>
      <c r="M30" s="3">
        <f>L30*(1-70%)</f>
        <v>740.25000000000011</v>
      </c>
      <c r="N30" s="3">
        <f>L30*(1-60%)</f>
        <v>987</v>
      </c>
      <c r="O30" s="3">
        <f>L30*(1-40%)</f>
        <v>1480.5</v>
      </c>
      <c r="P30" s="5">
        <f>L30*(1-55%)</f>
        <v>1110.375</v>
      </c>
    </row>
    <row r="31" spans="1:16" ht="16" x14ac:dyDescent="0.2">
      <c r="A31" s="2" t="s">
        <v>63</v>
      </c>
      <c r="K31" s="3">
        <v>3500</v>
      </c>
      <c r="L31" s="3">
        <f>K31*(1+17.5%)</f>
        <v>4112.5</v>
      </c>
      <c r="M31" s="3">
        <f>L31*(1-70%)</f>
        <v>1233.7500000000002</v>
      </c>
      <c r="N31" s="3">
        <f>L31*(1-60%)</f>
        <v>1645</v>
      </c>
      <c r="O31" s="3">
        <f>L31*(1-40%)</f>
        <v>2467.5</v>
      </c>
      <c r="P31" s="5">
        <f>L31*(1-55%)</f>
        <v>1850.6249999999998</v>
      </c>
    </row>
    <row r="32" spans="1:16" ht="16" x14ac:dyDescent="0.2">
      <c r="A32" s="2"/>
      <c r="P32" s="5"/>
    </row>
    <row r="33" spans="1:16" ht="16" x14ac:dyDescent="0.2">
      <c r="A33" s="2" t="s">
        <v>99</v>
      </c>
      <c r="K33" s="3">
        <v>7416</v>
      </c>
      <c r="L33" s="3">
        <f>K33*(1+17.5%)</f>
        <v>8713.8000000000011</v>
      </c>
      <c r="M33" s="3">
        <f>L33*(1-70%)</f>
        <v>2614.1400000000008</v>
      </c>
      <c r="N33" s="3">
        <f>L33*(1-60%)</f>
        <v>3485.5200000000004</v>
      </c>
      <c r="O33" s="3">
        <f>L33*(1-40%)</f>
        <v>5228.2800000000007</v>
      </c>
      <c r="P33" s="5">
        <f>L33*(1-55%)</f>
        <v>3921.21</v>
      </c>
    </row>
    <row r="34" spans="1:16" ht="16" x14ac:dyDescent="0.2">
      <c r="A34" s="2" t="s">
        <v>87</v>
      </c>
      <c r="K34" s="3">
        <v>2604</v>
      </c>
      <c r="L34" s="3">
        <f>K34*(1+17.5%)</f>
        <v>3059.7000000000003</v>
      </c>
      <c r="M34" s="3">
        <f>L34*(1-70%)</f>
        <v>917.9100000000002</v>
      </c>
      <c r="N34" s="3">
        <f>L34*(1-60%)</f>
        <v>1223.8800000000001</v>
      </c>
      <c r="O34" s="3">
        <f>L34*(1-40%)</f>
        <v>1835.8200000000002</v>
      </c>
      <c r="P34" s="5">
        <f>L34*(1-55%)</f>
        <v>1376.865</v>
      </c>
    </row>
    <row r="35" spans="1:16" ht="16" x14ac:dyDescent="0.2">
      <c r="A35" s="2"/>
      <c r="P35" s="5"/>
    </row>
    <row r="36" spans="1:16" ht="16" x14ac:dyDescent="0.2">
      <c r="A36" s="1" t="s">
        <v>9</v>
      </c>
      <c r="P36" s="4"/>
    </row>
    <row r="37" spans="1:16" ht="16" x14ac:dyDescent="0.2">
      <c r="A37" s="2" t="s">
        <v>10</v>
      </c>
      <c r="K37" s="3">
        <v>2340</v>
      </c>
      <c r="L37" s="3">
        <f>K37*(1+17.5%)</f>
        <v>2749.5</v>
      </c>
      <c r="M37" s="3">
        <f>L37*(1-70%)</f>
        <v>824.85000000000014</v>
      </c>
      <c r="N37" s="3">
        <f>L37*(1-60%)</f>
        <v>1099.8</v>
      </c>
      <c r="O37" s="3">
        <f>L37*(1-40%)</f>
        <v>1649.7</v>
      </c>
      <c r="P37" s="5">
        <f>L37*(1-55%)</f>
        <v>1237.2749999999999</v>
      </c>
    </row>
    <row r="38" spans="1:16" ht="16" x14ac:dyDescent="0.2">
      <c r="A38" s="2" t="s">
        <v>11</v>
      </c>
      <c r="K38" s="3">
        <v>2150</v>
      </c>
      <c r="L38" s="3">
        <f>K38*(1+17.5%)</f>
        <v>2526.25</v>
      </c>
      <c r="M38" s="3">
        <f>L38*(1-70%)</f>
        <v>757.87500000000011</v>
      </c>
      <c r="N38" s="3">
        <f>L38*(1-60%)</f>
        <v>1010.5</v>
      </c>
      <c r="O38" s="3">
        <f>L38*(1-40%)</f>
        <v>1515.75</v>
      </c>
      <c r="P38" s="5">
        <f>L38*(1-55%)</f>
        <v>1136.8125</v>
      </c>
    </row>
    <row r="39" spans="1:16" ht="16" x14ac:dyDescent="0.2">
      <c r="A39" s="2" t="s">
        <v>100</v>
      </c>
      <c r="K39" s="3">
        <v>1944</v>
      </c>
      <c r="L39" s="3">
        <f>K39*(1+17.5%)</f>
        <v>2284.2000000000003</v>
      </c>
      <c r="M39" s="3">
        <f>L39*(1-70%)</f>
        <v>685.26000000000022</v>
      </c>
      <c r="N39" s="3">
        <f>L39*(1-60%)</f>
        <v>913.68000000000018</v>
      </c>
      <c r="O39" s="3">
        <f>L39*(1-40%)</f>
        <v>1370.5200000000002</v>
      </c>
      <c r="P39" s="5">
        <f>L39*(1-55%)</f>
        <v>1027.8900000000001</v>
      </c>
    </row>
    <row r="40" spans="1:16" ht="16" x14ac:dyDescent="0.2">
      <c r="A40" s="2" t="s">
        <v>12</v>
      </c>
      <c r="K40" s="3">
        <v>2750</v>
      </c>
      <c r="L40" s="3">
        <f>K40*(1+17.5%)</f>
        <v>3231.25</v>
      </c>
      <c r="M40" s="3">
        <f>L40*(1-70%)</f>
        <v>969.37500000000011</v>
      </c>
      <c r="N40" s="3">
        <f>L40*(1-60%)</f>
        <v>1292.5</v>
      </c>
      <c r="O40" s="3">
        <f>L40*(1-40%)</f>
        <v>1938.75</v>
      </c>
      <c r="P40" s="5">
        <f>L40*(1-55%)</f>
        <v>1454.0624999999998</v>
      </c>
    </row>
    <row r="41" spans="1:16" ht="16" x14ac:dyDescent="0.2">
      <c r="A41" s="2" t="s">
        <v>13</v>
      </c>
      <c r="K41" s="3">
        <v>2640</v>
      </c>
      <c r="L41" s="3">
        <f>K41*(1+17.5%)</f>
        <v>3102</v>
      </c>
      <c r="M41" s="3">
        <f>L41*(1-70%)</f>
        <v>930.60000000000014</v>
      </c>
      <c r="N41" s="3">
        <f>L41*(1-60%)</f>
        <v>1240.8000000000002</v>
      </c>
      <c r="O41" s="3">
        <f>L41*(1-40%)</f>
        <v>1861.1999999999998</v>
      </c>
      <c r="P41" s="5">
        <f>L41*(1-55%)</f>
        <v>1395.8999999999999</v>
      </c>
    </row>
    <row r="42" spans="1:16" ht="16" x14ac:dyDescent="0.2">
      <c r="A42" s="2"/>
      <c r="P42" s="5"/>
    </row>
    <row r="43" spans="1:16" ht="16" x14ac:dyDescent="0.2">
      <c r="A43" s="1" t="s">
        <v>46</v>
      </c>
      <c r="P43" s="4"/>
    </row>
    <row r="44" spans="1:16" ht="16" x14ac:dyDescent="0.2">
      <c r="A44" s="2" t="s">
        <v>14</v>
      </c>
      <c r="K44" s="3">
        <v>5345</v>
      </c>
      <c r="L44" s="3">
        <f t="shared" ref="L44:L130" si="7">K44*(1+17.5%)</f>
        <v>6280.375</v>
      </c>
      <c r="M44" s="3">
        <f t="shared" ref="M44:M130" si="8">L44*(1-70%)</f>
        <v>1884.1125000000002</v>
      </c>
      <c r="N44" s="3">
        <f t="shared" ref="N44:N130" si="9">L44*(1-60%)</f>
        <v>2512.15</v>
      </c>
      <c r="O44" s="3">
        <f t="shared" ref="O44:O130" si="10">L44*(1-40%)</f>
        <v>3768.2249999999999</v>
      </c>
      <c r="P44" s="5">
        <f t="shared" ref="P44:P88" si="11">L44*(1-55%)</f>
        <v>2826.1687499999998</v>
      </c>
    </row>
    <row r="45" spans="1:16" ht="16" x14ac:dyDescent="0.2">
      <c r="A45" s="2" t="s">
        <v>78</v>
      </c>
      <c r="K45" s="3">
        <v>2052</v>
      </c>
      <c r="L45" s="3">
        <f t="shared" si="7"/>
        <v>2411.1</v>
      </c>
      <c r="M45" s="3">
        <f t="shared" si="8"/>
        <v>723.33</v>
      </c>
      <c r="N45" s="3">
        <f t="shared" si="9"/>
        <v>964.44</v>
      </c>
      <c r="O45" s="3">
        <f t="shared" si="10"/>
        <v>1446.6599999999999</v>
      </c>
      <c r="P45" s="5">
        <f t="shared" si="11"/>
        <v>1084.9949999999999</v>
      </c>
    </row>
    <row r="46" spans="1:16" ht="16" x14ac:dyDescent="0.2">
      <c r="A46" s="2" t="s">
        <v>15</v>
      </c>
      <c r="K46" s="3">
        <v>657</v>
      </c>
      <c r="L46" s="3">
        <f t="shared" si="7"/>
        <v>771.97500000000002</v>
      </c>
      <c r="M46" s="3">
        <f t="shared" si="8"/>
        <v>231.59250000000003</v>
      </c>
      <c r="N46" s="3">
        <f t="shared" si="9"/>
        <v>308.79000000000002</v>
      </c>
      <c r="O46" s="3">
        <f t="shared" si="10"/>
        <v>463.185</v>
      </c>
      <c r="P46" s="5">
        <f t="shared" si="11"/>
        <v>347.38874999999996</v>
      </c>
    </row>
    <row r="47" spans="1:16" ht="16" x14ac:dyDescent="0.2">
      <c r="A47" s="2" t="s">
        <v>81</v>
      </c>
      <c r="K47" s="3">
        <v>8700</v>
      </c>
      <c r="L47" s="3">
        <f t="shared" si="7"/>
        <v>10222.5</v>
      </c>
      <c r="M47" s="3">
        <f t="shared" si="8"/>
        <v>3066.7500000000005</v>
      </c>
      <c r="N47" s="3">
        <f t="shared" si="9"/>
        <v>4089</v>
      </c>
      <c r="O47" s="3">
        <f t="shared" si="10"/>
        <v>6133.5</v>
      </c>
      <c r="P47" s="5">
        <f t="shared" si="11"/>
        <v>4600.125</v>
      </c>
    </row>
    <row r="48" spans="1:16" ht="16" x14ac:dyDescent="0.2">
      <c r="A48" s="2" t="s">
        <v>85</v>
      </c>
      <c r="K48" s="3">
        <v>5700</v>
      </c>
      <c r="L48" s="3">
        <f t="shared" si="7"/>
        <v>6697.5</v>
      </c>
      <c r="M48" s="3">
        <f t="shared" si="8"/>
        <v>2009.2500000000002</v>
      </c>
      <c r="N48" s="3">
        <f>L48*(1-60%)</f>
        <v>2679</v>
      </c>
      <c r="O48" s="3">
        <f>L48*(1-40%)</f>
        <v>4018.5</v>
      </c>
      <c r="P48" s="5">
        <f>L48*(1-55%)</f>
        <v>3013.8749999999995</v>
      </c>
    </row>
    <row r="49" spans="1:16" ht="16" x14ac:dyDescent="0.2">
      <c r="A49" s="2" t="s">
        <v>16</v>
      </c>
      <c r="K49" s="3">
        <v>270</v>
      </c>
      <c r="L49" s="3">
        <f t="shared" si="7"/>
        <v>317.25</v>
      </c>
      <c r="M49" s="3">
        <f t="shared" si="8"/>
        <v>95.175000000000011</v>
      </c>
      <c r="N49" s="3">
        <f t="shared" si="9"/>
        <v>126.9</v>
      </c>
      <c r="O49" s="3">
        <f t="shared" si="10"/>
        <v>190.35</v>
      </c>
      <c r="P49" s="5">
        <f t="shared" si="11"/>
        <v>142.76249999999999</v>
      </c>
    </row>
    <row r="50" spans="1:16" ht="16" x14ac:dyDescent="0.2">
      <c r="A50" s="2" t="s">
        <v>115</v>
      </c>
      <c r="K50" s="3">
        <v>3600</v>
      </c>
      <c r="L50" s="3">
        <f t="shared" si="7"/>
        <v>4230</v>
      </c>
      <c r="M50" s="3">
        <f t="shared" si="8"/>
        <v>1269.0000000000002</v>
      </c>
      <c r="N50" s="3">
        <f t="shared" si="9"/>
        <v>1692</v>
      </c>
      <c r="O50" s="3">
        <f t="shared" si="10"/>
        <v>2538</v>
      </c>
      <c r="P50" s="5">
        <f t="shared" si="11"/>
        <v>1903.4999999999998</v>
      </c>
    </row>
    <row r="51" spans="1:16" ht="16" x14ac:dyDescent="0.2">
      <c r="A51" s="2" t="s">
        <v>116</v>
      </c>
      <c r="K51" s="3">
        <v>2480</v>
      </c>
      <c r="L51" s="3">
        <f>K51*(1+17.5%)</f>
        <v>2914</v>
      </c>
      <c r="M51" s="3">
        <f>L51*(1-70%)</f>
        <v>874.20000000000016</v>
      </c>
      <c r="N51" s="3">
        <f>L51*(1-60%)</f>
        <v>1165.6000000000001</v>
      </c>
      <c r="O51" s="3">
        <f>L51*(1-40%)</f>
        <v>1748.3999999999999</v>
      </c>
      <c r="P51" s="5">
        <f>L51*(1-55%)</f>
        <v>1311.3</v>
      </c>
    </row>
    <row r="52" spans="1:16" ht="16" x14ac:dyDescent="0.2">
      <c r="A52" s="2"/>
      <c r="P52" s="5"/>
    </row>
    <row r="53" spans="1:16" ht="16" x14ac:dyDescent="0.2">
      <c r="A53" s="2" t="s">
        <v>17</v>
      </c>
      <c r="K53" s="3">
        <v>650</v>
      </c>
      <c r="L53" s="3">
        <f t="shared" si="7"/>
        <v>763.75</v>
      </c>
      <c r="M53" s="3">
        <f t="shared" si="8"/>
        <v>229.12500000000003</v>
      </c>
      <c r="N53" s="3">
        <f t="shared" si="9"/>
        <v>305.5</v>
      </c>
      <c r="O53" s="3">
        <f t="shared" si="10"/>
        <v>458.25</v>
      </c>
      <c r="P53" s="5">
        <f t="shared" si="11"/>
        <v>343.68749999999994</v>
      </c>
    </row>
    <row r="54" spans="1:16" ht="16" x14ac:dyDescent="0.2">
      <c r="A54" s="2" t="s">
        <v>64</v>
      </c>
      <c r="K54" s="3">
        <v>525</v>
      </c>
      <c r="L54" s="3">
        <f t="shared" si="7"/>
        <v>616.875</v>
      </c>
      <c r="M54" s="3">
        <f t="shared" si="8"/>
        <v>185.06250000000003</v>
      </c>
      <c r="N54" s="3">
        <f t="shared" si="9"/>
        <v>246.75</v>
      </c>
      <c r="O54" s="3">
        <f t="shared" si="10"/>
        <v>370.125</v>
      </c>
      <c r="P54" s="5">
        <f t="shared" si="11"/>
        <v>277.59375</v>
      </c>
    </row>
    <row r="55" spans="1:16" ht="16" x14ac:dyDescent="0.2">
      <c r="A55" s="2" t="s">
        <v>79</v>
      </c>
      <c r="K55" s="3">
        <v>3420</v>
      </c>
      <c r="L55" s="3">
        <f t="shared" si="7"/>
        <v>4018.5</v>
      </c>
      <c r="M55" s="3">
        <f t="shared" si="8"/>
        <v>1205.5500000000002</v>
      </c>
      <c r="N55" s="3">
        <f t="shared" si="9"/>
        <v>1607.4</v>
      </c>
      <c r="O55" s="3">
        <f t="shared" si="10"/>
        <v>2411.1</v>
      </c>
      <c r="P55" s="5">
        <f t="shared" si="11"/>
        <v>1808.3249999999998</v>
      </c>
    </row>
    <row r="56" spans="1:16" ht="16" x14ac:dyDescent="0.2">
      <c r="A56" s="2" t="s">
        <v>80</v>
      </c>
      <c r="K56" s="3">
        <v>450</v>
      </c>
      <c r="L56" s="3">
        <f t="shared" si="7"/>
        <v>528.75</v>
      </c>
      <c r="M56" s="3">
        <f t="shared" si="8"/>
        <v>158.62500000000003</v>
      </c>
      <c r="N56" s="3">
        <f>L56*(1-60%)</f>
        <v>211.5</v>
      </c>
      <c r="O56" s="3">
        <f>L56*(1-40%)</f>
        <v>317.25</v>
      </c>
      <c r="P56" s="5">
        <f t="shared" si="11"/>
        <v>237.93749999999997</v>
      </c>
    </row>
    <row r="57" spans="1:16" ht="16" x14ac:dyDescent="0.2">
      <c r="A57" s="2" t="s">
        <v>18</v>
      </c>
      <c r="K57" s="3">
        <v>450</v>
      </c>
      <c r="L57" s="3">
        <f t="shared" si="7"/>
        <v>528.75</v>
      </c>
      <c r="M57" s="3">
        <f t="shared" si="8"/>
        <v>158.62500000000003</v>
      </c>
      <c r="N57" s="3">
        <f t="shared" si="9"/>
        <v>211.5</v>
      </c>
      <c r="O57" s="3">
        <f t="shared" si="10"/>
        <v>317.25</v>
      </c>
      <c r="P57" s="5">
        <f t="shared" si="11"/>
        <v>237.93749999999997</v>
      </c>
    </row>
    <row r="58" spans="1:16" ht="16" x14ac:dyDescent="0.2">
      <c r="A58" s="2" t="s">
        <v>73</v>
      </c>
      <c r="K58" s="3">
        <v>1340</v>
      </c>
      <c r="L58" s="3">
        <f t="shared" si="7"/>
        <v>1574.5</v>
      </c>
      <c r="M58" s="3">
        <f t="shared" si="8"/>
        <v>472.35000000000008</v>
      </c>
      <c r="N58" s="3">
        <f t="shared" si="9"/>
        <v>629.80000000000007</v>
      </c>
      <c r="O58" s="3">
        <f t="shared" si="10"/>
        <v>944.69999999999993</v>
      </c>
      <c r="P58" s="5">
        <f t="shared" si="11"/>
        <v>708.52499999999998</v>
      </c>
    </row>
    <row r="59" spans="1:16" ht="16" x14ac:dyDescent="0.2">
      <c r="A59" s="2" t="s">
        <v>19</v>
      </c>
      <c r="K59" s="3">
        <v>2650</v>
      </c>
      <c r="L59" s="3">
        <f t="shared" si="7"/>
        <v>3113.75</v>
      </c>
      <c r="M59" s="3">
        <f t="shared" si="8"/>
        <v>934.12500000000011</v>
      </c>
      <c r="N59" s="3">
        <f t="shared" si="9"/>
        <v>1245.5</v>
      </c>
      <c r="O59" s="3">
        <f t="shared" si="10"/>
        <v>1868.25</v>
      </c>
      <c r="P59" s="5">
        <f t="shared" si="11"/>
        <v>1401.1874999999998</v>
      </c>
    </row>
    <row r="60" spans="1:16" ht="16" x14ac:dyDescent="0.2">
      <c r="A60" s="2" t="s">
        <v>20</v>
      </c>
      <c r="K60" s="3">
        <v>675</v>
      </c>
      <c r="L60" s="3">
        <f t="shared" si="7"/>
        <v>793.125</v>
      </c>
      <c r="M60" s="3">
        <f t="shared" si="8"/>
        <v>237.93750000000003</v>
      </c>
      <c r="N60" s="3">
        <f t="shared" si="9"/>
        <v>317.25</v>
      </c>
      <c r="O60" s="3">
        <f t="shared" si="10"/>
        <v>475.875</v>
      </c>
      <c r="P60" s="5">
        <f t="shared" si="11"/>
        <v>356.90624999999994</v>
      </c>
    </row>
    <row r="61" spans="1:16" ht="16" x14ac:dyDescent="0.2">
      <c r="A61" s="2" t="s">
        <v>21</v>
      </c>
      <c r="K61" s="3">
        <v>420</v>
      </c>
      <c r="L61" s="3">
        <f t="shared" si="7"/>
        <v>493.5</v>
      </c>
      <c r="M61" s="3">
        <f t="shared" si="8"/>
        <v>148.05000000000001</v>
      </c>
      <c r="N61" s="3">
        <f t="shared" si="9"/>
        <v>197.4</v>
      </c>
      <c r="O61" s="3">
        <f t="shared" si="10"/>
        <v>296.09999999999997</v>
      </c>
      <c r="P61" s="5">
        <f t="shared" si="11"/>
        <v>222.07499999999999</v>
      </c>
    </row>
    <row r="62" spans="1:16" ht="16" x14ac:dyDescent="0.2">
      <c r="A62" s="2" t="s">
        <v>22</v>
      </c>
      <c r="K62" s="3">
        <v>1120</v>
      </c>
      <c r="L62" s="3">
        <f t="shared" si="7"/>
        <v>1316</v>
      </c>
      <c r="M62" s="3">
        <f t="shared" si="8"/>
        <v>394.80000000000007</v>
      </c>
      <c r="N62" s="3">
        <f t="shared" si="9"/>
        <v>526.4</v>
      </c>
      <c r="O62" s="3">
        <f t="shared" si="10"/>
        <v>789.6</v>
      </c>
      <c r="P62" s="5">
        <f t="shared" si="11"/>
        <v>592.19999999999993</v>
      </c>
    </row>
    <row r="63" spans="1:16" ht="16" x14ac:dyDescent="0.2">
      <c r="A63" s="2" t="s">
        <v>23</v>
      </c>
      <c r="K63" s="3">
        <v>505</v>
      </c>
      <c r="L63" s="3">
        <f t="shared" si="7"/>
        <v>593.375</v>
      </c>
      <c r="M63" s="3">
        <f t="shared" si="8"/>
        <v>178.01250000000002</v>
      </c>
      <c r="N63" s="3">
        <f t="shared" si="9"/>
        <v>237.35000000000002</v>
      </c>
      <c r="O63" s="3">
        <f t="shared" si="10"/>
        <v>356.02499999999998</v>
      </c>
      <c r="P63" s="5">
        <f t="shared" si="11"/>
        <v>267.01874999999995</v>
      </c>
    </row>
    <row r="64" spans="1:16" ht="16" x14ac:dyDescent="0.2">
      <c r="A64" s="2" t="s">
        <v>24</v>
      </c>
      <c r="K64" s="3">
        <v>245</v>
      </c>
      <c r="L64" s="3">
        <f t="shared" si="7"/>
        <v>287.875</v>
      </c>
      <c r="M64" s="3">
        <f t="shared" si="8"/>
        <v>86.362500000000011</v>
      </c>
      <c r="N64" s="3">
        <f t="shared" si="9"/>
        <v>115.15</v>
      </c>
      <c r="O64" s="3">
        <f t="shared" si="10"/>
        <v>172.72499999999999</v>
      </c>
      <c r="P64" s="5">
        <f t="shared" si="11"/>
        <v>129.54374999999999</v>
      </c>
    </row>
    <row r="65" spans="1:16" ht="16" x14ac:dyDescent="0.2">
      <c r="A65" s="2" t="s">
        <v>25</v>
      </c>
      <c r="K65" s="3">
        <v>100</v>
      </c>
      <c r="L65" s="3">
        <f t="shared" si="7"/>
        <v>117.5</v>
      </c>
      <c r="M65" s="3">
        <f t="shared" si="8"/>
        <v>35.250000000000007</v>
      </c>
      <c r="N65" s="3">
        <f t="shared" si="9"/>
        <v>47</v>
      </c>
      <c r="O65" s="3">
        <f t="shared" si="10"/>
        <v>70.5</v>
      </c>
      <c r="P65" s="5">
        <f t="shared" si="11"/>
        <v>52.874999999999993</v>
      </c>
    </row>
    <row r="66" spans="1:16" ht="16" x14ac:dyDescent="0.2">
      <c r="A66" s="2" t="s">
        <v>26</v>
      </c>
      <c r="K66" s="3">
        <v>230</v>
      </c>
      <c r="L66" s="3">
        <f t="shared" si="7"/>
        <v>270.25</v>
      </c>
      <c r="M66" s="3">
        <f t="shared" si="8"/>
        <v>81.075000000000017</v>
      </c>
      <c r="N66" s="3">
        <f t="shared" si="9"/>
        <v>108.10000000000001</v>
      </c>
      <c r="O66" s="3">
        <f t="shared" si="10"/>
        <v>162.15</v>
      </c>
      <c r="P66" s="5">
        <f t="shared" si="11"/>
        <v>121.61249999999998</v>
      </c>
    </row>
    <row r="67" spans="1:16" ht="16" x14ac:dyDescent="0.2">
      <c r="A67" s="2" t="s">
        <v>27</v>
      </c>
      <c r="K67" s="3">
        <v>95</v>
      </c>
      <c r="L67" s="3">
        <f t="shared" si="7"/>
        <v>111.625</v>
      </c>
      <c r="M67" s="3">
        <f t="shared" si="8"/>
        <v>33.487500000000004</v>
      </c>
      <c r="N67" s="3">
        <f t="shared" si="9"/>
        <v>44.650000000000006</v>
      </c>
      <c r="O67" s="3">
        <f t="shared" si="10"/>
        <v>66.974999999999994</v>
      </c>
      <c r="P67" s="5">
        <f t="shared" si="11"/>
        <v>50.231249999999996</v>
      </c>
    </row>
    <row r="68" spans="1:16" ht="16" x14ac:dyDescent="0.2">
      <c r="A68" s="2" t="s">
        <v>28</v>
      </c>
      <c r="K68" s="3">
        <v>1500</v>
      </c>
      <c r="L68" s="3">
        <f t="shared" si="7"/>
        <v>1762.5</v>
      </c>
      <c r="M68" s="3">
        <f t="shared" si="8"/>
        <v>528.75000000000011</v>
      </c>
      <c r="N68" s="3">
        <f t="shared" si="9"/>
        <v>705</v>
      </c>
      <c r="O68" s="3">
        <f t="shared" si="10"/>
        <v>1057.5</v>
      </c>
      <c r="P68" s="5">
        <f t="shared" si="11"/>
        <v>793.12499999999989</v>
      </c>
    </row>
    <row r="69" spans="1:16" ht="16" x14ac:dyDescent="0.2">
      <c r="A69" s="2" t="s">
        <v>29</v>
      </c>
      <c r="K69" s="3">
        <v>1200</v>
      </c>
      <c r="L69" s="3">
        <f t="shared" si="7"/>
        <v>1410</v>
      </c>
      <c r="M69" s="3">
        <f t="shared" si="8"/>
        <v>423.00000000000006</v>
      </c>
      <c r="N69" s="3">
        <f t="shared" si="9"/>
        <v>564</v>
      </c>
      <c r="O69" s="3">
        <f t="shared" si="10"/>
        <v>846</v>
      </c>
      <c r="P69" s="5">
        <f t="shared" si="11"/>
        <v>634.49999999999989</v>
      </c>
    </row>
    <row r="70" spans="1:16" ht="16" x14ac:dyDescent="0.2">
      <c r="A70" s="2" t="s">
        <v>101</v>
      </c>
      <c r="K70" s="3">
        <v>3400</v>
      </c>
      <c r="L70" s="3">
        <f t="shared" si="7"/>
        <v>3995</v>
      </c>
      <c r="M70" s="3">
        <f t="shared" si="8"/>
        <v>1198.5000000000002</v>
      </c>
      <c r="N70" s="3">
        <f t="shared" si="9"/>
        <v>1598</v>
      </c>
      <c r="O70" s="3">
        <f t="shared" si="10"/>
        <v>2397</v>
      </c>
      <c r="P70" s="5">
        <f t="shared" si="11"/>
        <v>1797.7499999999998</v>
      </c>
    </row>
    <row r="71" spans="1:16" ht="16" x14ac:dyDescent="0.2">
      <c r="A71" s="2" t="s">
        <v>30</v>
      </c>
      <c r="K71" s="3">
        <v>500</v>
      </c>
      <c r="L71" s="3">
        <f t="shared" si="7"/>
        <v>587.5</v>
      </c>
      <c r="M71" s="3">
        <f t="shared" si="8"/>
        <v>176.25000000000003</v>
      </c>
      <c r="N71" s="3">
        <f t="shared" si="9"/>
        <v>235</v>
      </c>
      <c r="O71" s="3">
        <f t="shared" si="10"/>
        <v>352.5</v>
      </c>
      <c r="P71" s="5">
        <f t="shared" si="11"/>
        <v>264.375</v>
      </c>
    </row>
    <row r="72" spans="1:16" ht="16" x14ac:dyDescent="0.2">
      <c r="A72" s="2" t="s">
        <v>102</v>
      </c>
      <c r="K72" s="3">
        <v>800</v>
      </c>
      <c r="L72" s="3">
        <f t="shared" si="7"/>
        <v>940</v>
      </c>
      <c r="M72" s="3">
        <f t="shared" si="8"/>
        <v>282.00000000000006</v>
      </c>
      <c r="N72" s="3">
        <f t="shared" si="9"/>
        <v>376</v>
      </c>
      <c r="O72" s="3">
        <f t="shared" si="10"/>
        <v>564</v>
      </c>
      <c r="P72" s="5">
        <f t="shared" si="11"/>
        <v>422.99999999999994</v>
      </c>
    </row>
    <row r="73" spans="1:16" ht="16" x14ac:dyDescent="0.2">
      <c r="A73" s="2"/>
      <c r="L73" s="3">
        <f t="shared" si="7"/>
        <v>0</v>
      </c>
      <c r="M73" s="3">
        <f t="shared" si="8"/>
        <v>0</v>
      </c>
      <c r="N73" s="3">
        <f>L73*(1-60%)</f>
        <v>0</v>
      </c>
      <c r="O73" s="3">
        <f>L73*(1-40%)</f>
        <v>0</v>
      </c>
      <c r="P73" s="5">
        <f t="shared" si="11"/>
        <v>0</v>
      </c>
    </row>
    <row r="74" spans="1:16" ht="16" x14ac:dyDescent="0.2">
      <c r="A74" s="2" t="s">
        <v>58</v>
      </c>
      <c r="K74" s="3">
        <v>2100</v>
      </c>
      <c r="L74" s="3">
        <f t="shared" si="7"/>
        <v>2467.5</v>
      </c>
      <c r="M74" s="3">
        <f t="shared" si="8"/>
        <v>740.25000000000011</v>
      </c>
      <c r="N74" s="3">
        <f>L74*(1-60%)</f>
        <v>987</v>
      </c>
      <c r="O74" s="3">
        <f>L74*(1-40%)</f>
        <v>1480.5</v>
      </c>
      <c r="P74" s="5">
        <f t="shared" si="11"/>
        <v>1110.375</v>
      </c>
    </row>
    <row r="75" spans="1:16" ht="16" x14ac:dyDescent="0.2">
      <c r="A75" s="2"/>
      <c r="L75" s="3">
        <f t="shared" si="7"/>
        <v>0</v>
      </c>
      <c r="M75" s="3">
        <f t="shared" si="8"/>
        <v>0</v>
      </c>
      <c r="N75" s="3">
        <f>L75*(1-60%)</f>
        <v>0</v>
      </c>
      <c r="O75" s="3">
        <f>L75*(1-40%)</f>
        <v>0</v>
      </c>
      <c r="P75" s="5">
        <f t="shared" si="11"/>
        <v>0</v>
      </c>
    </row>
    <row r="76" spans="1:16" ht="16" x14ac:dyDescent="0.2">
      <c r="A76" s="2" t="s">
        <v>103</v>
      </c>
      <c r="K76" s="3">
        <v>5250</v>
      </c>
      <c r="L76" s="3">
        <f t="shared" si="7"/>
        <v>6168.75</v>
      </c>
      <c r="M76" s="3">
        <f t="shared" si="8"/>
        <v>1850.6250000000002</v>
      </c>
      <c r="N76" s="3">
        <f>L76*(1-60%)</f>
        <v>2467.5</v>
      </c>
      <c r="O76" s="3">
        <f>L76*(1-40%)</f>
        <v>3701.25</v>
      </c>
      <c r="P76" s="5">
        <f t="shared" si="11"/>
        <v>2775.9374999999995</v>
      </c>
    </row>
    <row r="77" spans="1:16" ht="16" x14ac:dyDescent="0.2">
      <c r="A77" s="2" t="s">
        <v>104</v>
      </c>
      <c r="K77" s="3">
        <v>5600</v>
      </c>
      <c r="L77" s="3">
        <f>K77*(1+17.5%)</f>
        <v>6580</v>
      </c>
      <c r="M77" s="3">
        <f>L77*(1-70%)</f>
        <v>1974.0000000000002</v>
      </c>
      <c r="N77" s="3">
        <f>L77*(1-60%)</f>
        <v>2632</v>
      </c>
      <c r="O77" s="3">
        <f>L77*(1-40%)</f>
        <v>3948</v>
      </c>
      <c r="P77" s="5">
        <f>L77*(1-55%)</f>
        <v>2960.9999999999995</v>
      </c>
    </row>
    <row r="78" spans="1:16" ht="16" x14ac:dyDescent="0.2">
      <c r="A78" s="2" t="s">
        <v>71</v>
      </c>
      <c r="K78" s="3">
        <v>1500</v>
      </c>
      <c r="L78" s="3">
        <f t="shared" si="7"/>
        <v>1762.5</v>
      </c>
      <c r="M78" s="3">
        <f t="shared" si="8"/>
        <v>528.75000000000011</v>
      </c>
      <c r="N78" s="3">
        <f t="shared" si="9"/>
        <v>705</v>
      </c>
      <c r="O78" s="3">
        <f t="shared" si="10"/>
        <v>1057.5</v>
      </c>
      <c r="P78" s="5">
        <f t="shared" si="11"/>
        <v>793.12499999999989</v>
      </c>
    </row>
    <row r="79" spans="1:16" ht="16" x14ac:dyDescent="0.2">
      <c r="A79" s="2" t="s">
        <v>90</v>
      </c>
      <c r="K79" s="3">
        <v>2400</v>
      </c>
      <c r="L79" s="3">
        <f t="shared" si="7"/>
        <v>2820</v>
      </c>
      <c r="M79" s="3">
        <f t="shared" si="8"/>
        <v>846.00000000000011</v>
      </c>
      <c r="N79" s="3">
        <f t="shared" si="9"/>
        <v>1128</v>
      </c>
      <c r="O79" s="3">
        <f t="shared" si="10"/>
        <v>1692</v>
      </c>
      <c r="P79" s="5">
        <f t="shared" si="11"/>
        <v>1268.9999999999998</v>
      </c>
    </row>
    <row r="80" spans="1:16" ht="16" x14ac:dyDescent="0.2">
      <c r="A80" s="2" t="s">
        <v>72</v>
      </c>
      <c r="K80" s="3">
        <v>2350</v>
      </c>
      <c r="L80" s="3">
        <f t="shared" si="7"/>
        <v>2761.25</v>
      </c>
      <c r="M80" s="3">
        <f t="shared" si="8"/>
        <v>828.37500000000011</v>
      </c>
      <c r="N80" s="3">
        <f>L80*(1-60%)</f>
        <v>1104.5</v>
      </c>
      <c r="O80" s="3">
        <f>L80*(1-40%)</f>
        <v>1656.75</v>
      </c>
      <c r="P80" s="5">
        <f t="shared" si="11"/>
        <v>1242.5624999999998</v>
      </c>
    </row>
    <row r="81" spans="1:16" ht="16" x14ac:dyDescent="0.2">
      <c r="A81" s="2" t="s">
        <v>117</v>
      </c>
      <c r="K81" s="3">
        <v>4100</v>
      </c>
      <c r="L81" s="3">
        <f>K81*(1+17.5%)</f>
        <v>4817.5</v>
      </c>
      <c r="M81" s="3">
        <f>L81*(1-70%)</f>
        <v>1445.2500000000002</v>
      </c>
      <c r="N81" s="3">
        <f>L81*(1-60%)</f>
        <v>1927</v>
      </c>
      <c r="O81" s="3">
        <f>L81*(1-40%)</f>
        <v>2890.5</v>
      </c>
      <c r="P81" s="5">
        <f>L81*(1-55%)</f>
        <v>2167.875</v>
      </c>
    </row>
    <row r="82" spans="1:16" ht="16" x14ac:dyDescent="0.2">
      <c r="A82" s="2" t="s">
        <v>68</v>
      </c>
      <c r="K82" s="3">
        <v>2350</v>
      </c>
      <c r="L82" s="3">
        <f t="shared" si="7"/>
        <v>2761.25</v>
      </c>
      <c r="M82" s="3">
        <f t="shared" si="8"/>
        <v>828.37500000000011</v>
      </c>
      <c r="N82" s="3">
        <f>L82*(1-60%)</f>
        <v>1104.5</v>
      </c>
      <c r="O82" s="3">
        <f>L82*(1-40%)</f>
        <v>1656.75</v>
      </c>
      <c r="P82" s="5">
        <f t="shared" si="11"/>
        <v>1242.5624999999998</v>
      </c>
    </row>
    <row r="83" spans="1:16" ht="16" x14ac:dyDescent="0.2">
      <c r="A83" s="2" t="s">
        <v>68</v>
      </c>
      <c r="K83" s="3">
        <v>2350</v>
      </c>
      <c r="L83" s="3">
        <f t="shared" si="7"/>
        <v>2761.25</v>
      </c>
      <c r="M83" s="3">
        <f t="shared" si="8"/>
        <v>828.37500000000011</v>
      </c>
      <c r="N83" s="3">
        <f t="shared" si="9"/>
        <v>1104.5</v>
      </c>
      <c r="O83" s="3">
        <f t="shared" si="10"/>
        <v>1656.75</v>
      </c>
      <c r="P83" s="5">
        <f t="shared" si="11"/>
        <v>1242.5624999999998</v>
      </c>
    </row>
    <row r="84" spans="1:16" ht="16" x14ac:dyDescent="0.2">
      <c r="A84" s="2" t="s">
        <v>43</v>
      </c>
      <c r="K84" s="3">
        <v>3400</v>
      </c>
      <c r="L84" s="3">
        <f t="shared" si="7"/>
        <v>3995</v>
      </c>
      <c r="M84" s="3">
        <f t="shared" si="8"/>
        <v>1198.5000000000002</v>
      </c>
      <c r="N84" s="3">
        <f t="shared" si="9"/>
        <v>1598</v>
      </c>
      <c r="O84" s="3">
        <f t="shared" si="10"/>
        <v>2397</v>
      </c>
      <c r="P84" s="5">
        <f t="shared" si="11"/>
        <v>1797.7499999999998</v>
      </c>
    </row>
    <row r="85" spans="1:16" ht="16" x14ac:dyDescent="0.2">
      <c r="A85" s="2" t="s">
        <v>69</v>
      </c>
      <c r="K85" s="3">
        <v>2640</v>
      </c>
      <c r="L85" s="3">
        <f t="shared" si="7"/>
        <v>3102</v>
      </c>
      <c r="M85" s="3">
        <f t="shared" si="8"/>
        <v>930.60000000000014</v>
      </c>
      <c r="N85" s="3">
        <f t="shared" si="9"/>
        <v>1240.8000000000002</v>
      </c>
      <c r="O85" s="3">
        <f t="shared" si="10"/>
        <v>1861.1999999999998</v>
      </c>
      <c r="P85" s="5">
        <f t="shared" si="11"/>
        <v>1395.8999999999999</v>
      </c>
    </row>
    <row r="86" spans="1:16" ht="16" x14ac:dyDescent="0.2">
      <c r="A86" s="2" t="s">
        <v>82</v>
      </c>
      <c r="K86" s="3">
        <v>3190</v>
      </c>
      <c r="L86" s="3">
        <f t="shared" si="7"/>
        <v>3748.25</v>
      </c>
      <c r="M86" s="3">
        <f t="shared" si="8"/>
        <v>1124.4750000000001</v>
      </c>
      <c r="N86" s="3">
        <f t="shared" si="9"/>
        <v>1499.3000000000002</v>
      </c>
      <c r="O86" s="3">
        <f t="shared" si="10"/>
        <v>2248.9499999999998</v>
      </c>
      <c r="P86" s="5">
        <f t="shared" si="11"/>
        <v>1686.7124999999999</v>
      </c>
    </row>
    <row r="87" spans="1:16" ht="16" x14ac:dyDescent="0.2">
      <c r="A87" s="2" t="s">
        <v>47</v>
      </c>
      <c r="K87" s="3">
        <v>306</v>
      </c>
      <c r="L87" s="3">
        <f t="shared" si="7"/>
        <v>359.55</v>
      </c>
      <c r="M87" s="3">
        <f t="shared" si="8"/>
        <v>107.86500000000002</v>
      </c>
      <c r="N87" s="3">
        <f t="shared" si="9"/>
        <v>143.82000000000002</v>
      </c>
      <c r="O87" s="3">
        <f t="shared" si="10"/>
        <v>215.73</v>
      </c>
      <c r="P87" s="5">
        <f t="shared" si="11"/>
        <v>161.79749999999999</v>
      </c>
    </row>
    <row r="88" spans="1:16" ht="16" x14ac:dyDescent="0.2">
      <c r="A88" s="2" t="s">
        <v>48</v>
      </c>
      <c r="K88" s="3">
        <v>6500</v>
      </c>
      <c r="L88" s="3">
        <f t="shared" si="7"/>
        <v>7637.5</v>
      </c>
      <c r="M88" s="3">
        <f t="shared" si="8"/>
        <v>2291.2500000000005</v>
      </c>
      <c r="N88" s="3">
        <f>L88*(1-60%)</f>
        <v>3055</v>
      </c>
      <c r="O88" s="3">
        <f>L88*(1-40%)</f>
        <v>4582.5</v>
      </c>
      <c r="P88" s="5">
        <f t="shared" si="11"/>
        <v>3436.8749999999995</v>
      </c>
    </row>
    <row r="89" spans="1:16" ht="16" x14ac:dyDescent="0.2">
      <c r="A89" s="2"/>
      <c r="P89" s="5"/>
    </row>
    <row r="90" spans="1:16" ht="16" x14ac:dyDescent="0.2">
      <c r="A90" s="2" t="s">
        <v>60</v>
      </c>
      <c r="K90" s="3">
        <v>13000</v>
      </c>
      <c r="L90" s="3">
        <f t="shared" si="7"/>
        <v>15275</v>
      </c>
      <c r="M90" s="3">
        <f t="shared" si="8"/>
        <v>4582.5000000000009</v>
      </c>
      <c r="N90" s="3">
        <f t="shared" ref="N90:N96" si="12">L90*(1-60%)</f>
        <v>6110</v>
      </c>
      <c r="O90" s="3">
        <f t="shared" ref="O90:O96" si="13">L90*(1-40%)</f>
        <v>9165</v>
      </c>
      <c r="P90" s="5">
        <f t="shared" ref="P90:P96" si="14">L90*(1-55%)</f>
        <v>6873.7499999999991</v>
      </c>
    </row>
    <row r="91" spans="1:16" ht="16" x14ac:dyDescent="0.2">
      <c r="A91" s="2" t="s">
        <v>59</v>
      </c>
      <c r="K91" s="3">
        <v>27000</v>
      </c>
      <c r="L91" s="3">
        <f t="shared" si="7"/>
        <v>31725</v>
      </c>
      <c r="M91" s="3">
        <f t="shared" si="8"/>
        <v>9517.5000000000018</v>
      </c>
      <c r="N91" s="3">
        <f t="shared" si="12"/>
        <v>12690</v>
      </c>
      <c r="O91" s="3">
        <f t="shared" si="13"/>
        <v>19035</v>
      </c>
      <c r="P91" s="5">
        <f t="shared" si="14"/>
        <v>14276.249999999998</v>
      </c>
    </row>
    <row r="92" spans="1:16" ht="16" x14ac:dyDescent="0.2">
      <c r="A92" s="2" t="s">
        <v>106</v>
      </c>
      <c r="K92" s="3">
        <v>17500</v>
      </c>
      <c r="L92" s="3">
        <f t="shared" si="7"/>
        <v>20562.5</v>
      </c>
      <c r="M92" s="3">
        <f t="shared" si="8"/>
        <v>6168.7500000000009</v>
      </c>
      <c r="N92" s="3">
        <f t="shared" si="12"/>
        <v>8225</v>
      </c>
      <c r="O92" s="3">
        <f t="shared" si="13"/>
        <v>12337.5</v>
      </c>
      <c r="P92" s="5">
        <f t="shared" si="14"/>
        <v>9253.1249999999982</v>
      </c>
    </row>
    <row r="93" spans="1:16" ht="16" x14ac:dyDescent="0.2">
      <c r="A93" s="2" t="s">
        <v>96</v>
      </c>
      <c r="K93" s="3">
        <v>1800</v>
      </c>
      <c r="L93" s="3">
        <f t="shared" si="7"/>
        <v>2115</v>
      </c>
      <c r="M93" s="3">
        <f t="shared" si="8"/>
        <v>634.50000000000011</v>
      </c>
      <c r="N93" s="3">
        <f t="shared" si="12"/>
        <v>846</v>
      </c>
      <c r="O93" s="3">
        <f t="shared" si="13"/>
        <v>1269</v>
      </c>
      <c r="P93" s="5">
        <f t="shared" si="14"/>
        <v>951.74999999999989</v>
      </c>
    </row>
    <row r="94" spans="1:16" ht="16" x14ac:dyDescent="0.2">
      <c r="A94" s="2" t="s">
        <v>105</v>
      </c>
      <c r="K94" s="3">
        <v>4300</v>
      </c>
      <c r="L94" s="3">
        <f>K94*(1+17.5%)</f>
        <v>5052.5</v>
      </c>
      <c r="M94" s="3">
        <f>L94*(1-70%)</f>
        <v>1515.7500000000002</v>
      </c>
      <c r="N94" s="3">
        <f t="shared" si="12"/>
        <v>2021</v>
      </c>
      <c r="O94" s="3">
        <f t="shared" si="13"/>
        <v>3031.5</v>
      </c>
      <c r="P94" s="5">
        <f t="shared" si="14"/>
        <v>2273.625</v>
      </c>
    </row>
    <row r="95" spans="1:16" ht="16" x14ac:dyDescent="0.2">
      <c r="A95" s="2" t="s">
        <v>105</v>
      </c>
      <c r="K95" s="3">
        <v>4300</v>
      </c>
      <c r="L95" s="3">
        <f>K95*(1+17.5%)</f>
        <v>5052.5</v>
      </c>
      <c r="M95" s="3">
        <f>L95*(1-70%)</f>
        <v>1515.7500000000002</v>
      </c>
      <c r="N95" s="3">
        <f t="shared" si="12"/>
        <v>2021</v>
      </c>
      <c r="O95" s="3">
        <f t="shared" si="13"/>
        <v>3031.5</v>
      </c>
      <c r="P95" s="5">
        <f t="shared" si="14"/>
        <v>2273.625</v>
      </c>
    </row>
    <row r="96" spans="1:16" ht="16" x14ac:dyDescent="0.2">
      <c r="A96" s="2" t="s">
        <v>107</v>
      </c>
      <c r="K96" s="3">
        <v>2850</v>
      </c>
      <c r="L96" s="3">
        <f>K96*(1+17.5%)</f>
        <v>3348.75</v>
      </c>
      <c r="M96" s="3">
        <f>L96*(1-70%)</f>
        <v>1004.6250000000001</v>
      </c>
      <c r="N96" s="3">
        <f t="shared" si="12"/>
        <v>1339.5</v>
      </c>
      <c r="O96" s="3">
        <f t="shared" si="13"/>
        <v>2009.25</v>
      </c>
      <c r="P96" s="5">
        <f t="shared" si="14"/>
        <v>1506.9374999999998</v>
      </c>
    </row>
    <row r="97" spans="1:16" ht="16" x14ac:dyDescent="0.2">
      <c r="A97" s="2"/>
      <c r="P97" s="5"/>
    </row>
    <row r="98" spans="1:16" ht="16" x14ac:dyDescent="0.2">
      <c r="A98" s="2" t="s">
        <v>70</v>
      </c>
      <c r="K98" s="3">
        <v>1836</v>
      </c>
      <c r="L98" s="3">
        <f t="shared" si="7"/>
        <v>2157.3000000000002</v>
      </c>
      <c r="M98" s="3">
        <f t="shared" si="8"/>
        <v>647.19000000000017</v>
      </c>
      <c r="N98" s="3">
        <f t="shared" si="9"/>
        <v>862.92000000000007</v>
      </c>
      <c r="O98" s="3">
        <f t="shared" si="10"/>
        <v>1294.3800000000001</v>
      </c>
      <c r="P98" s="5">
        <f t="shared" ref="P98:P113" si="15">L98*(1-55%)</f>
        <v>970.78499999999997</v>
      </c>
    </row>
    <row r="99" spans="1:16" ht="16" x14ac:dyDescent="0.2">
      <c r="A99" s="2" t="s">
        <v>95</v>
      </c>
      <c r="K99" s="3">
        <v>2800</v>
      </c>
      <c r="L99" s="3">
        <f t="shared" si="7"/>
        <v>3290</v>
      </c>
      <c r="M99" s="3">
        <f t="shared" si="8"/>
        <v>987.00000000000011</v>
      </c>
      <c r="N99" s="3">
        <f>L99*(1-60%)</f>
        <v>1316</v>
      </c>
      <c r="O99" s="3">
        <f>L99*(1-40%)</f>
        <v>1974</v>
      </c>
      <c r="P99" s="5">
        <f t="shared" si="15"/>
        <v>1480.4999999999998</v>
      </c>
    </row>
    <row r="100" spans="1:16" ht="16" x14ac:dyDescent="0.2">
      <c r="A100" s="2" t="s">
        <v>77</v>
      </c>
      <c r="K100" s="3">
        <v>888</v>
      </c>
      <c r="L100" s="3">
        <f t="shared" si="7"/>
        <v>1043.4000000000001</v>
      </c>
      <c r="M100" s="3">
        <f t="shared" si="8"/>
        <v>313.0200000000001</v>
      </c>
      <c r="N100" s="3">
        <f>L100*(1-60%)</f>
        <v>417.36000000000007</v>
      </c>
      <c r="O100" s="3">
        <f>L100*(1-40%)</f>
        <v>626.04000000000008</v>
      </c>
      <c r="P100" s="5">
        <f t="shared" si="15"/>
        <v>469.53</v>
      </c>
    </row>
    <row r="101" spans="1:16" ht="16" x14ac:dyDescent="0.2">
      <c r="A101" s="2" t="s">
        <v>108</v>
      </c>
      <c r="K101" s="3">
        <v>1020</v>
      </c>
      <c r="L101" s="3">
        <f>K101*(1+17.5%)</f>
        <v>1198.5</v>
      </c>
      <c r="M101" s="3">
        <f>L101*(1-70%)</f>
        <v>359.55000000000007</v>
      </c>
      <c r="N101" s="3">
        <f>L101*(1-60%)</f>
        <v>479.40000000000003</v>
      </c>
      <c r="O101" s="3">
        <f>L101*(1-40%)</f>
        <v>719.1</v>
      </c>
      <c r="P101" s="5">
        <f>L101*(1-55%)</f>
        <v>539.32499999999993</v>
      </c>
    </row>
    <row r="102" spans="1:16" ht="16" x14ac:dyDescent="0.2">
      <c r="A102" s="2" t="s">
        <v>31</v>
      </c>
      <c r="K102" s="3">
        <v>570</v>
      </c>
      <c r="L102" s="3">
        <f t="shared" si="7"/>
        <v>669.75</v>
      </c>
      <c r="M102" s="3">
        <f t="shared" si="8"/>
        <v>200.92500000000004</v>
      </c>
      <c r="N102" s="3">
        <f t="shared" si="9"/>
        <v>267.90000000000003</v>
      </c>
      <c r="O102" s="3">
        <f t="shared" si="10"/>
        <v>401.84999999999997</v>
      </c>
      <c r="P102" s="5">
        <f t="shared" si="15"/>
        <v>301.38749999999999</v>
      </c>
    </row>
    <row r="103" spans="1:16" ht="16" x14ac:dyDescent="0.2">
      <c r="A103" s="2" t="s">
        <v>44</v>
      </c>
      <c r="K103" s="3">
        <v>800</v>
      </c>
      <c r="L103" s="3">
        <f t="shared" si="7"/>
        <v>940</v>
      </c>
      <c r="M103" s="3">
        <f t="shared" si="8"/>
        <v>282.00000000000006</v>
      </c>
      <c r="N103" s="3">
        <f t="shared" si="9"/>
        <v>376</v>
      </c>
      <c r="O103" s="3">
        <f t="shared" si="10"/>
        <v>564</v>
      </c>
      <c r="P103" s="5">
        <f t="shared" si="15"/>
        <v>422.99999999999994</v>
      </c>
    </row>
    <row r="104" spans="1:16" ht="16" x14ac:dyDescent="0.2">
      <c r="A104" s="2" t="s">
        <v>45</v>
      </c>
      <c r="K104" s="3">
        <v>680</v>
      </c>
      <c r="L104" s="3">
        <f t="shared" si="7"/>
        <v>799</v>
      </c>
      <c r="M104" s="3">
        <f t="shared" si="8"/>
        <v>239.70000000000005</v>
      </c>
      <c r="N104" s="3">
        <f t="shared" si="9"/>
        <v>319.60000000000002</v>
      </c>
      <c r="O104" s="3">
        <f t="shared" si="10"/>
        <v>479.4</v>
      </c>
      <c r="P104" s="5">
        <f t="shared" si="15"/>
        <v>359.54999999999995</v>
      </c>
    </row>
    <row r="105" spans="1:16" ht="16" x14ac:dyDescent="0.2">
      <c r="A105" s="2" t="s">
        <v>32</v>
      </c>
      <c r="K105" s="3">
        <v>500</v>
      </c>
      <c r="L105" s="3">
        <f t="shared" si="7"/>
        <v>587.5</v>
      </c>
      <c r="M105" s="3">
        <f t="shared" si="8"/>
        <v>176.25000000000003</v>
      </c>
      <c r="N105" s="3">
        <f t="shared" si="9"/>
        <v>235</v>
      </c>
      <c r="O105" s="3">
        <f t="shared" si="10"/>
        <v>352.5</v>
      </c>
      <c r="P105" s="5">
        <f t="shared" si="15"/>
        <v>264.375</v>
      </c>
    </row>
    <row r="106" spans="1:16" ht="16" x14ac:dyDescent="0.2">
      <c r="A106" s="2" t="s">
        <v>33</v>
      </c>
      <c r="K106" s="3">
        <v>650</v>
      </c>
      <c r="L106" s="3">
        <f t="shared" si="7"/>
        <v>763.75</v>
      </c>
      <c r="M106" s="3">
        <f t="shared" si="8"/>
        <v>229.12500000000003</v>
      </c>
      <c r="N106" s="3">
        <f t="shared" si="9"/>
        <v>305.5</v>
      </c>
      <c r="O106" s="3">
        <f t="shared" si="10"/>
        <v>458.25</v>
      </c>
      <c r="P106" s="5">
        <f t="shared" si="15"/>
        <v>343.68749999999994</v>
      </c>
    </row>
    <row r="107" spans="1:16" ht="16" x14ac:dyDescent="0.2">
      <c r="A107" s="2" t="s">
        <v>121</v>
      </c>
      <c r="K107" s="3">
        <v>1200</v>
      </c>
      <c r="L107" s="3">
        <f>K107*(1+17.5%)</f>
        <v>1410</v>
      </c>
      <c r="M107" s="3">
        <f>L107*(1-70%)</f>
        <v>423.00000000000006</v>
      </c>
      <c r="N107" s="3">
        <f>L107*(1-60%)</f>
        <v>564</v>
      </c>
      <c r="O107" s="3">
        <f>L107*(1-40%)</f>
        <v>846</v>
      </c>
      <c r="P107" s="5">
        <f>L107*(1-55%)</f>
        <v>634.49999999999989</v>
      </c>
    </row>
    <row r="108" spans="1:16" ht="16" x14ac:dyDescent="0.2">
      <c r="A108" s="2" t="s">
        <v>74</v>
      </c>
      <c r="K108" s="3">
        <v>550</v>
      </c>
      <c r="L108" s="3">
        <f t="shared" si="7"/>
        <v>646.25</v>
      </c>
      <c r="M108" s="3">
        <f t="shared" si="8"/>
        <v>193.87500000000003</v>
      </c>
      <c r="N108" s="3">
        <f>L108*(1-60%)</f>
        <v>258.5</v>
      </c>
      <c r="O108" s="3">
        <f>L108*(1-40%)</f>
        <v>387.75</v>
      </c>
      <c r="P108" s="5">
        <f t="shared" si="15"/>
        <v>290.81249999999994</v>
      </c>
    </row>
    <row r="109" spans="1:16" ht="16" x14ac:dyDescent="0.2">
      <c r="A109" s="2" t="s">
        <v>61</v>
      </c>
      <c r="K109" s="3">
        <v>620</v>
      </c>
      <c r="L109" s="3">
        <f t="shared" si="7"/>
        <v>728.5</v>
      </c>
      <c r="M109" s="3">
        <f t="shared" si="8"/>
        <v>218.55000000000004</v>
      </c>
      <c r="N109" s="3">
        <f t="shared" si="9"/>
        <v>291.40000000000003</v>
      </c>
      <c r="O109" s="3">
        <f t="shared" si="10"/>
        <v>437.09999999999997</v>
      </c>
      <c r="P109" s="5">
        <f t="shared" si="15"/>
        <v>327.82499999999999</v>
      </c>
    </row>
    <row r="110" spans="1:16" ht="16" x14ac:dyDescent="0.2">
      <c r="A110" s="2" t="s">
        <v>75</v>
      </c>
      <c r="K110" s="3">
        <v>450</v>
      </c>
      <c r="L110" s="3">
        <f t="shared" si="7"/>
        <v>528.75</v>
      </c>
      <c r="M110" s="3">
        <f t="shared" si="8"/>
        <v>158.62500000000003</v>
      </c>
      <c r="N110" s="3">
        <f t="shared" si="9"/>
        <v>211.5</v>
      </c>
      <c r="O110" s="3">
        <f t="shared" si="10"/>
        <v>317.25</v>
      </c>
      <c r="P110" s="5">
        <f t="shared" si="15"/>
        <v>237.93749999999997</v>
      </c>
    </row>
    <row r="111" spans="1:16" ht="16" x14ac:dyDescent="0.2">
      <c r="A111" s="2" t="s">
        <v>76</v>
      </c>
      <c r="K111" s="3">
        <v>145</v>
      </c>
      <c r="L111" s="3">
        <f t="shared" si="7"/>
        <v>170.375</v>
      </c>
      <c r="M111" s="3">
        <f t="shared" si="8"/>
        <v>51.112500000000004</v>
      </c>
      <c r="N111" s="3">
        <f>L111*(1-60%)</f>
        <v>68.150000000000006</v>
      </c>
      <c r="O111" s="3">
        <f>L111*(1-40%)</f>
        <v>102.22499999999999</v>
      </c>
      <c r="P111" s="5">
        <f t="shared" si="15"/>
        <v>76.668749999999989</v>
      </c>
    </row>
    <row r="112" spans="1:16" ht="16" x14ac:dyDescent="0.2">
      <c r="A112" s="2" t="s">
        <v>88</v>
      </c>
      <c r="K112" s="3">
        <v>1520</v>
      </c>
      <c r="L112" s="3">
        <f t="shared" si="7"/>
        <v>1786</v>
      </c>
      <c r="M112" s="3">
        <f t="shared" si="8"/>
        <v>535.80000000000007</v>
      </c>
      <c r="N112" s="3">
        <f>L112*(1-60%)</f>
        <v>714.40000000000009</v>
      </c>
      <c r="O112" s="3">
        <f>L112*(1-40%)</f>
        <v>1071.5999999999999</v>
      </c>
      <c r="P112" s="5">
        <f t="shared" si="15"/>
        <v>803.69999999999993</v>
      </c>
    </row>
    <row r="113" spans="1:16" ht="16" x14ac:dyDescent="0.2">
      <c r="A113" s="2" t="s">
        <v>89</v>
      </c>
      <c r="K113" s="3">
        <v>260</v>
      </c>
      <c r="L113" s="3">
        <f t="shared" si="7"/>
        <v>305.5</v>
      </c>
      <c r="M113" s="3">
        <f t="shared" si="8"/>
        <v>91.65000000000002</v>
      </c>
      <c r="N113" s="3">
        <f>L113*(1-60%)</f>
        <v>122.2</v>
      </c>
      <c r="O113" s="3">
        <f>L113*(1-40%)</f>
        <v>183.29999999999998</v>
      </c>
      <c r="P113" s="5">
        <f t="shared" si="15"/>
        <v>137.47499999999999</v>
      </c>
    </row>
    <row r="114" spans="1:16" ht="16" x14ac:dyDescent="0.2">
      <c r="A114" s="2"/>
      <c r="P114" s="5"/>
    </row>
    <row r="115" spans="1:16" ht="16" x14ac:dyDescent="0.2">
      <c r="A115" s="2" t="s">
        <v>109</v>
      </c>
      <c r="K115" s="3">
        <v>1120</v>
      </c>
      <c r="L115" s="3">
        <f t="shared" si="7"/>
        <v>1316</v>
      </c>
      <c r="M115" s="3">
        <f t="shared" si="8"/>
        <v>394.80000000000007</v>
      </c>
      <c r="N115" s="3">
        <f>L115*(1-60%)</f>
        <v>526.4</v>
      </c>
      <c r="O115" s="3">
        <f>L115*(1-40%)</f>
        <v>789.6</v>
      </c>
      <c r="P115" s="5">
        <f t="shared" ref="P115:P130" si="16">L115*(1-55%)</f>
        <v>592.19999999999993</v>
      </c>
    </row>
    <row r="116" spans="1:16" ht="16" x14ac:dyDescent="0.2">
      <c r="A116" s="2" t="s">
        <v>110</v>
      </c>
      <c r="K116" s="3">
        <v>450</v>
      </c>
      <c r="L116" s="3">
        <f t="shared" si="7"/>
        <v>528.75</v>
      </c>
      <c r="M116" s="3">
        <f t="shared" si="8"/>
        <v>158.62500000000003</v>
      </c>
      <c r="N116" s="3">
        <f t="shared" si="9"/>
        <v>211.5</v>
      </c>
      <c r="O116" s="3">
        <f t="shared" si="10"/>
        <v>317.25</v>
      </c>
      <c r="P116" s="5">
        <f t="shared" si="16"/>
        <v>237.93749999999997</v>
      </c>
    </row>
    <row r="117" spans="1:16" ht="16" x14ac:dyDescent="0.2">
      <c r="A117" s="2" t="s">
        <v>86</v>
      </c>
      <c r="K117" s="3">
        <v>2795</v>
      </c>
      <c r="L117" s="3">
        <f t="shared" si="7"/>
        <v>3284.125</v>
      </c>
      <c r="M117" s="3">
        <f t="shared" si="8"/>
        <v>985.23750000000018</v>
      </c>
      <c r="N117" s="3">
        <f t="shared" si="9"/>
        <v>1313.65</v>
      </c>
      <c r="O117" s="3">
        <f t="shared" si="10"/>
        <v>1970.4749999999999</v>
      </c>
      <c r="P117" s="5">
        <f t="shared" si="16"/>
        <v>1477.8562499999998</v>
      </c>
    </row>
    <row r="118" spans="1:16" ht="16" x14ac:dyDescent="0.2">
      <c r="A118" s="2" t="s">
        <v>120</v>
      </c>
      <c r="K118" s="3">
        <v>240</v>
      </c>
      <c r="L118" s="3">
        <f>K118*(1+17.5%)</f>
        <v>282</v>
      </c>
      <c r="M118" s="3">
        <f>L118*(1-70%)</f>
        <v>84.600000000000009</v>
      </c>
      <c r="N118" s="3">
        <f>L118*(1-60%)</f>
        <v>112.80000000000001</v>
      </c>
      <c r="O118" s="3">
        <f>L118*(1-40%)</f>
        <v>169.2</v>
      </c>
      <c r="P118" s="5">
        <f>L118*(1-55%)</f>
        <v>126.89999999999999</v>
      </c>
    </row>
    <row r="119" spans="1:16" ht="16" x14ac:dyDescent="0.2">
      <c r="A119" s="2" t="s">
        <v>111</v>
      </c>
      <c r="K119" s="3">
        <v>1750</v>
      </c>
      <c r="L119" s="3">
        <f t="shared" si="7"/>
        <v>2056.25</v>
      </c>
      <c r="M119" s="3">
        <f t="shared" si="8"/>
        <v>616.87500000000011</v>
      </c>
      <c r="N119" s="3">
        <f t="shared" si="9"/>
        <v>822.5</v>
      </c>
      <c r="O119" s="3">
        <f t="shared" si="10"/>
        <v>1233.75</v>
      </c>
      <c r="P119" s="5">
        <f t="shared" si="16"/>
        <v>925.31249999999989</v>
      </c>
    </row>
    <row r="120" spans="1:16" ht="16" x14ac:dyDescent="0.2">
      <c r="A120" s="2" t="s">
        <v>34</v>
      </c>
      <c r="K120" s="3">
        <v>380</v>
      </c>
      <c r="L120" s="3">
        <f t="shared" si="7"/>
        <v>446.5</v>
      </c>
      <c r="M120" s="3">
        <f t="shared" si="8"/>
        <v>133.95000000000002</v>
      </c>
      <c r="N120" s="3">
        <f t="shared" si="9"/>
        <v>178.60000000000002</v>
      </c>
      <c r="O120" s="3">
        <f t="shared" si="10"/>
        <v>267.89999999999998</v>
      </c>
      <c r="P120" s="5">
        <f t="shared" si="16"/>
        <v>200.92499999999998</v>
      </c>
    </row>
    <row r="121" spans="1:16" ht="16" x14ac:dyDescent="0.2">
      <c r="A121" s="2" t="s">
        <v>62</v>
      </c>
      <c r="K121" s="3">
        <v>410</v>
      </c>
      <c r="L121" s="3">
        <f t="shared" si="7"/>
        <v>481.75</v>
      </c>
      <c r="M121" s="3">
        <f t="shared" si="8"/>
        <v>144.52500000000003</v>
      </c>
      <c r="N121" s="3">
        <f t="shared" si="9"/>
        <v>192.70000000000002</v>
      </c>
      <c r="O121" s="3">
        <f t="shared" si="10"/>
        <v>289.05</v>
      </c>
      <c r="P121" s="5">
        <f t="shared" si="16"/>
        <v>216.78749999999997</v>
      </c>
    </row>
    <row r="122" spans="1:16" ht="16" x14ac:dyDescent="0.2">
      <c r="A122" s="2" t="s">
        <v>35</v>
      </c>
      <c r="K122" s="3">
        <v>350</v>
      </c>
      <c r="L122" s="3">
        <f t="shared" si="7"/>
        <v>411.25</v>
      </c>
      <c r="M122" s="3">
        <f t="shared" si="8"/>
        <v>123.37500000000001</v>
      </c>
      <c r="N122" s="3">
        <f t="shared" si="9"/>
        <v>164.5</v>
      </c>
      <c r="O122" s="3">
        <f t="shared" si="10"/>
        <v>246.75</v>
      </c>
      <c r="P122" s="5">
        <f t="shared" si="16"/>
        <v>185.06249999999997</v>
      </c>
    </row>
    <row r="123" spans="1:16" ht="16" x14ac:dyDescent="0.2">
      <c r="A123" s="2" t="s">
        <v>91</v>
      </c>
      <c r="K123" s="3">
        <v>720</v>
      </c>
      <c r="L123" s="3">
        <f t="shared" si="7"/>
        <v>846</v>
      </c>
      <c r="M123" s="3">
        <f t="shared" si="8"/>
        <v>253.80000000000004</v>
      </c>
      <c r="N123" s="3">
        <f>L123*(1-60%)</f>
        <v>338.40000000000003</v>
      </c>
      <c r="O123" s="3">
        <f>L123*(1-40%)</f>
        <v>507.59999999999997</v>
      </c>
      <c r="P123" s="5">
        <f>L123*(1-55%)</f>
        <v>380.7</v>
      </c>
    </row>
    <row r="124" spans="1:16" ht="16" x14ac:dyDescent="0.2">
      <c r="A124" s="2" t="s">
        <v>92</v>
      </c>
      <c r="K124" s="3">
        <v>1200</v>
      </c>
      <c r="L124" s="3">
        <f t="shared" si="7"/>
        <v>1410</v>
      </c>
      <c r="M124" s="3">
        <f t="shared" si="8"/>
        <v>423.00000000000006</v>
      </c>
      <c r="N124" s="3">
        <f>L124*(1-60%)</f>
        <v>564</v>
      </c>
      <c r="O124" s="3">
        <f>L124*(1-40%)</f>
        <v>846</v>
      </c>
      <c r="P124" s="5">
        <f>L124*(1-55%)</f>
        <v>634.49999999999989</v>
      </c>
    </row>
    <row r="125" spans="1:16" ht="16" x14ac:dyDescent="0.2">
      <c r="A125" s="2" t="s">
        <v>93</v>
      </c>
      <c r="K125" s="3">
        <v>280</v>
      </c>
      <c r="L125" s="3">
        <f t="shared" si="7"/>
        <v>329</v>
      </c>
      <c r="M125" s="3">
        <f t="shared" si="8"/>
        <v>98.700000000000017</v>
      </c>
      <c r="N125" s="3">
        <f>L125*(1-60%)</f>
        <v>131.6</v>
      </c>
      <c r="O125" s="3">
        <f>L125*(1-40%)</f>
        <v>197.4</v>
      </c>
      <c r="P125" s="5">
        <f>L125*(1-55%)</f>
        <v>148.04999999999998</v>
      </c>
    </row>
    <row r="126" spans="1:16" ht="16" x14ac:dyDescent="0.2">
      <c r="A126" s="2" t="s">
        <v>94</v>
      </c>
      <c r="K126" s="3">
        <v>360</v>
      </c>
      <c r="L126" s="3">
        <f t="shared" si="7"/>
        <v>423</v>
      </c>
      <c r="M126" s="3">
        <f t="shared" si="8"/>
        <v>126.90000000000002</v>
      </c>
      <c r="N126" s="3">
        <f>L126*(1-60%)</f>
        <v>169.20000000000002</v>
      </c>
      <c r="O126" s="3">
        <f>L126*(1-40%)</f>
        <v>253.79999999999998</v>
      </c>
      <c r="P126" s="5">
        <f>L126*(1-55%)</f>
        <v>190.35</v>
      </c>
    </row>
    <row r="127" spans="1:16" ht="16" x14ac:dyDescent="0.2">
      <c r="A127" s="2" t="s">
        <v>112</v>
      </c>
      <c r="K127" s="3">
        <v>750</v>
      </c>
      <c r="L127" s="3">
        <f t="shared" si="7"/>
        <v>881.25</v>
      </c>
      <c r="M127" s="3">
        <f t="shared" si="8"/>
        <v>264.37500000000006</v>
      </c>
      <c r="N127" s="3">
        <f>L127*(1-60%)</f>
        <v>352.5</v>
      </c>
      <c r="O127" s="3">
        <f>L127*(1-40%)</f>
        <v>528.75</v>
      </c>
      <c r="P127" s="5">
        <f>L127*(1-55%)</f>
        <v>396.56249999999994</v>
      </c>
    </row>
    <row r="128" spans="1:16" ht="16" x14ac:dyDescent="0.2">
      <c r="A128" s="2" t="s">
        <v>57</v>
      </c>
      <c r="K128" s="3">
        <v>800</v>
      </c>
      <c r="L128" s="3">
        <f t="shared" si="7"/>
        <v>940</v>
      </c>
      <c r="M128" s="3">
        <f t="shared" si="8"/>
        <v>282.00000000000006</v>
      </c>
      <c r="N128" s="3">
        <f t="shared" si="9"/>
        <v>376</v>
      </c>
      <c r="O128" s="3">
        <f t="shared" si="10"/>
        <v>564</v>
      </c>
      <c r="P128" s="5">
        <f t="shared" si="16"/>
        <v>422.99999999999994</v>
      </c>
    </row>
    <row r="129" spans="1:256" ht="16" x14ac:dyDescent="0.2">
      <c r="A129" s="2" t="s">
        <v>119</v>
      </c>
      <c r="K129" s="3">
        <v>900</v>
      </c>
      <c r="L129" s="3">
        <f t="shared" si="7"/>
        <v>1057.5</v>
      </c>
      <c r="M129" s="3">
        <f t="shared" si="8"/>
        <v>317.25000000000006</v>
      </c>
      <c r="N129" s="3">
        <f t="shared" si="9"/>
        <v>423</v>
      </c>
      <c r="O129" s="3">
        <f t="shared" si="10"/>
        <v>634.5</v>
      </c>
      <c r="P129" s="5">
        <f t="shared" si="16"/>
        <v>475.87499999999994</v>
      </c>
    </row>
    <row r="130" spans="1:256" ht="16" x14ac:dyDescent="0.2">
      <c r="A130" s="2" t="s">
        <v>113</v>
      </c>
      <c r="B130" s="2"/>
      <c r="C130" s="2"/>
      <c r="D130" s="2"/>
      <c r="E130" s="2"/>
      <c r="F130" s="2"/>
      <c r="G130" s="2"/>
      <c r="H130" s="6"/>
      <c r="I130" s="6"/>
      <c r="J130" s="6"/>
      <c r="K130" s="6">
        <v>8250</v>
      </c>
      <c r="L130" s="6">
        <f t="shared" si="7"/>
        <v>9693.75</v>
      </c>
      <c r="M130" s="6">
        <f t="shared" si="8"/>
        <v>2908.1250000000005</v>
      </c>
      <c r="N130" s="6">
        <f t="shared" si="9"/>
        <v>3877.5</v>
      </c>
      <c r="O130" s="6">
        <f t="shared" si="10"/>
        <v>5816.25</v>
      </c>
      <c r="P130" s="6">
        <f t="shared" si="16"/>
        <v>4362.1875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ht="16" x14ac:dyDescent="0.2">
      <c r="A131" s="2" t="s">
        <v>118</v>
      </c>
      <c r="B131" s="2"/>
      <c r="C131" s="2"/>
      <c r="D131" s="2"/>
      <c r="E131" s="2"/>
      <c r="F131" s="2"/>
      <c r="G131" s="2"/>
      <c r="H131" s="6"/>
      <c r="I131" s="6"/>
      <c r="J131" s="6"/>
      <c r="K131" s="6">
        <v>6875</v>
      </c>
      <c r="L131" s="6">
        <f>K131*(1+17.5%)</f>
        <v>8078.125</v>
      </c>
      <c r="M131" s="6">
        <f>L131*(1-70%)</f>
        <v>2423.4375000000005</v>
      </c>
      <c r="N131" s="6">
        <f>L131*(1-60%)</f>
        <v>3231.25</v>
      </c>
      <c r="O131" s="6">
        <f>L131*(1-40%)</f>
        <v>4846.875</v>
      </c>
      <c r="P131" s="6">
        <f>L131*(1-55%)</f>
        <v>3635.1562499999995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ht="16" x14ac:dyDescent="0.2">
      <c r="A132" s="2" t="s">
        <v>114</v>
      </c>
      <c r="B132" s="2"/>
      <c r="C132" s="2"/>
      <c r="D132" s="2"/>
      <c r="E132" s="2"/>
      <c r="F132" s="2"/>
      <c r="G132" s="2"/>
      <c r="H132" s="6"/>
      <c r="I132" s="6"/>
      <c r="J132" s="6"/>
      <c r="K132" s="6">
        <v>4620</v>
      </c>
      <c r="L132" s="6">
        <f>K132*(1+17.5%)</f>
        <v>5428.5</v>
      </c>
      <c r="M132" s="6">
        <f>L132*(1-70%)</f>
        <v>1628.5500000000002</v>
      </c>
      <c r="N132" s="6">
        <f>L132*(1-60%)</f>
        <v>2171.4</v>
      </c>
      <c r="O132" s="6">
        <f>L132*(1-40%)</f>
        <v>3257.1</v>
      </c>
      <c r="P132" s="6">
        <f>L132*(1-55%)</f>
        <v>2442.8249999999998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ht="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ht="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ht="16" x14ac:dyDescent="0.2">
      <c r="A135" s="2"/>
      <c r="P135" s="5"/>
    </row>
    <row r="136" spans="1:256" x14ac:dyDescent="0.15">
      <c r="K136" s="3">
        <f t="shared" ref="K136:P136" si="17">SUM(K5:K130)</f>
        <v>403277</v>
      </c>
      <c r="L136" s="3">
        <f t="shared" si="17"/>
        <v>473850.47499999998</v>
      </c>
      <c r="M136" s="3">
        <f t="shared" si="17"/>
        <v>142155.14249999999</v>
      </c>
      <c r="N136" s="3">
        <f t="shared" si="17"/>
        <v>189540.18999999994</v>
      </c>
      <c r="O136" s="3">
        <f t="shared" si="17"/>
        <v>284310.28499999997</v>
      </c>
      <c r="P136" s="5">
        <f t="shared" si="17"/>
        <v>213232.71375000002</v>
      </c>
    </row>
    <row r="138" spans="1:256" x14ac:dyDescent="0.15">
      <c r="K138" s="3" t="s">
        <v>36</v>
      </c>
      <c r="L138" s="3" t="s">
        <v>37</v>
      </c>
      <c r="M138" s="3" t="s">
        <v>40</v>
      </c>
      <c r="N138" s="3" t="s">
        <v>39</v>
      </c>
      <c r="O138" s="3" t="s">
        <v>38</v>
      </c>
      <c r="P138" s="5" t="s">
        <v>83</v>
      </c>
    </row>
    <row r="139" spans="1:256" x14ac:dyDescent="0.15">
      <c r="P139" s="5"/>
    </row>
    <row r="140" spans="1:256" x14ac:dyDescent="0.15">
      <c r="F140" t="s">
        <v>84</v>
      </c>
      <c r="L140" s="3">
        <v>50000</v>
      </c>
      <c r="M140" s="3">
        <f>L140*(1-70%)</f>
        <v>15000.000000000002</v>
      </c>
      <c r="N140" s="3">
        <f>L140*(1-60%)</f>
        <v>20000</v>
      </c>
      <c r="O140" s="3">
        <f>L140*(1-40%)</f>
        <v>30000</v>
      </c>
      <c r="P140" s="5">
        <f>L140*(1-55%)</f>
        <v>22499.999999999996</v>
      </c>
    </row>
    <row r="141" spans="1:256" x14ac:dyDescent="0.15">
      <c r="P141" s="5"/>
    </row>
    <row r="142" spans="1:256" x14ac:dyDescent="0.15">
      <c r="L142" s="3">
        <f>SUM(L140+L136)</f>
        <v>523850.47499999998</v>
      </c>
      <c r="M142" s="3">
        <f>SUM(M140+M136)</f>
        <v>157155.14249999999</v>
      </c>
      <c r="N142" s="3">
        <f>SUM(N140+N136)</f>
        <v>209540.18999999994</v>
      </c>
      <c r="O142" s="3">
        <f>SUM(O140+O136)</f>
        <v>314310.28499999997</v>
      </c>
      <c r="P142" s="5">
        <f>SUM(P140+P136)</f>
        <v>235732.71375000002</v>
      </c>
    </row>
    <row r="143" spans="1:256" x14ac:dyDescent="0.15">
      <c r="A143" t="s">
        <v>49</v>
      </c>
      <c r="D143" t="s">
        <v>51</v>
      </c>
    </row>
    <row r="144" spans="1:256" x14ac:dyDescent="0.15">
      <c r="A144" t="s">
        <v>56</v>
      </c>
      <c r="D144">
        <v>8</v>
      </c>
      <c r="H144" t="s">
        <v>65</v>
      </c>
      <c r="I144">
        <v>80</v>
      </c>
      <c r="J144" t="s">
        <v>66</v>
      </c>
    </row>
    <row r="145" spans="1:10" x14ac:dyDescent="0.15">
      <c r="A145" t="s">
        <v>52</v>
      </c>
      <c r="D145">
        <v>20</v>
      </c>
      <c r="I145">
        <v>14</v>
      </c>
      <c r="J145" t="s">
        <v>67</v>
      </c>
    </row>
    <row r="146" spans="1:10" x14ac:dyDescent="0.15">
      <c r="A146" t="s">
        <v>53</v>
      </c>
      <c r="D146">
        <v>6</v>
      </c>
    </row>
    <row r="147" spans="1:10" x14ac:dyDescent="0.15">
      <c r="A147" t="s">
        <v>50</v>
      </c>
      <c r="D147">
        <v>16</v>
      </c>
    </row>
    <row r="148" spans="1:10" x14ac:dyDescent="0.15">
      <c r="A148" t="s">
        <v>54</v>
      </c>
      <c r="D148">
        <v>8</v>
      </c>
    </row>
    <row r="149" spans="1:10" x14ac:dyDescent="0.15">
      <c r="A149" t="s">
        <v>55</v>
      </c>
      <c r="D149">
        <v>4</v>
      </c>
    </row>
  </sheetData>
  <phoneticPr fontId="3" type="noConversion"/>
  <printOptions gridLines="1"/>
  <pageMargins left="0.75" right="0.75" top="1" bottom="1" header="0.5" footer="0.5"/>
  <pageSetup paperSize="9" scale="81" fitToHeight="2" orientation="landscape" horizontalDpi="120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2" sqref="A2"/>
    </sheetView>
  </sheetViews>
  <sheetFormatPr baseColWidth="10" defaultRowHeight="13" x14ac:dyDescent="0.15"/>
  <cols>
    <col min="1" max="256" width="8.83203125" customWidth="1"/>
  </cols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LED BAR WORKINGS</vt:lpstr>
      <vt:lpstr>Current</vt:lpstr>
      <vt:lpstr>Sheet2</vt:lpstr>
      <vt:lpstr>Sheet3</vt:lpstr>
      <vt:lpstr>Current!Print_Area</vt:lpstr>
      <vt:lpstr>'LED BAR WORKINGS'!Print_Area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Kevin Cayley</cp:lastModifiedBy>
  <cp:lastPrinted>2009-02-06T09:30:51Z</cp:lastPrinted>
  <dcterms:created xsi:type="dcterms:W3CDTF">2007-08-12T08:10:27Z</dcterms:created>
  <dcterms:modified xsi:type="dcterms:W3CDTF">2023-01-16T10:02:00Z</dcterms:modified>
</cp:coreProperties>
</file>